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10" windowWidth="18855" windowHeight="7875"/>
  </bookViews>
  <sheets>
    <sheet name="Sintético" sheetId="1" r:id="rId1"/>
    <sheet name="Analítico" sheetId="2" r:id="rId2"/>
    <sheet name="Cronograma" sheetId="3" r:id="rId3"/>
    <sheet name="LS" sheetId="4" r:id="rId4"/>
    <sheet name="BDI" sheetId="5" r:id="rId5"/>
  </sheets>
  <definedNames>
    <definedName name="Excel_BuiltIn_Print_Titles_11_1">Sintético!$A$1:$ID$4</definedName>
  </definedNames>
  <calcPr calcId="125725"/>
</workbook>
</file>

<file path=xl/calcChain.xml><?xml version="1.0" encoding="utf-8"?>
<calcChain xmlns="http://schemas.openxmlformats.org/spreadsheetml/2006/main">
  <c r="I51" i="3"/>
  <c r="I53" s="1"/>
  <c r="I54" s="1"/>
  <c r="C50"/>
  <c r="F48"/>
  <c r="F53" s="1"/>
  <c r="F54" s="1"/>
  <c r="C47"/>
  <c r="I45"/>
  <c r="H45"/>
  <c r="H53" s="1"/>
  <c r="H54" s="1"/>
  <c r="G45"/>
  <c r="G53" s="1"/>
  <c r="G54" s="1"/>
  <c r="K44"/>
  <c r="C44"/>
  <c r="F42"/>
  <c r="C41"/>
  <c r="I39"/>
  <c r="H39"/>
  <c r="G39"/>
  <c r="F39"/>
  <c r="E39"/>
  <c r="E53" s="1"/>
  <c r="E54" s="1"/>
  <c r="C38"/>
  <c r="F36"/>
  <c r="E36"/>
  <c r="K35"/>
  <c r="C35"/>
  <c r="I33"/>
  <c r="H33"/>
  <c r="G33"/>
  <c r="F33"/>
  <c r="E33"/>
  <c r="K32" s="1"/>
  <c r="C32"/>
  <c r="F30"/>
  <c r="E30"/>
  <c r="K29"/>
  <c r="C29"/>
  <c r="E27"/>
  <c r="K26"/>
  <c r="C26"/>
  <c r="F24"/>
  <c r="K23" s="1"/>
  <c r="C23"/>
  <c r="F21"/>
  <c r="E21"/>
  <c r="K20" s="1"/>
  <c r="C20"/>
  <c r="F18"/>
  <c r="E18"/>
  <c r="K17" s="1"/>
  <c r="C17"/>
  <c r="F15"/>
  <c r="E15"/>
  <c r="D15"/>
  <c r="D53" s="1"/>
  <c r="K14"/>
  <c r="C14"/>
  <c r="D12"/>
  <c r="K11" s="1"/>
  <c r="C11"/>
  <c r="E9"/>
  <c r="D9"/>
  <c r="K8" s="1"/>
  <c r="C8"/>
  <c r="D6"/>
  <c r="K5"/>
  <c r="C5"/>
  <c r="F2415" i="2"/>
  <c r="F2416" s="1"/>
  <c r="F2408"/>
  <c r="F2410" s="1"/>
  <c r="F2407"/>
  <c r="F2406"/>
  <c r="F2409" s="1"/>
  <c r="F2399"/>
  <c r="F2401" s="1"/>
  <c r="F2398"/>
  <c r="F2397"/>
  <c r="F2400" s="1"/>
  <c r="F2390"/>
  <c r="F2392" s="1"/>
  <c r="F2389"/>
  <c r="F2388"/>
  <c r="F2391" s="1"/>
  <c r="F2381"/>
  <c r="F2383" s="1"/>
  <c r="F2380"/>
  <c r="F2379"/>
  <c r="F2382" s="1"/>
  <c r="F2372"/>
  <c r="F2374" s="1"/>
  <c r="F2371"/>
  <c r="F2370"/>
  <c r="F2373" s="1"/>
  <c r="F2363"/>
  <c r="F2365" s="1"/>
  <c r="F2362"/>
  <c r="F2361"/>
  <c r="F2364" s="1"/>
  <c r="F2354"/>
  <c r="F2356" s="1"/>
  <c r="F2353"/>
  <c r="F2352"/>
  <c r="F2355" s="1"/>
  <c r="F2345"/>
  <c r="F2347" s="1"/>
  <c r="F2344"/>
  <c r="F2343"/>
  <c r="F2346" s="1"/>
  <c r="F2336"/>
  <c r="F2338" s="1"/>
  <c r="F2335"/>
  <c r="F2334"/>
  <c r="F2337" s="1"/>
  <c r="F2327"/>
  <c r="F2329" s="1"/>
  <c r="F2326"/>
  <c r="F2325"/>
  <c r="F2328" s="1"/>
  <c r="F2318"/>
  <c r="F2317"/>
  <c r="F2316"/>
  <c r="F2315"/>
  <c r="F2314"/>
  <c r="F2320" s="1"/>
  <c r="F2313"/>
  <c r="F2312"/>
  <c r="F2319" s="1"/>
  <c r="F2305"/>
  <c r="F2304"/>
  <c r="F2307" s="1"/>
  <c r="F2303"/>
  <c r="F2302"/>
  <c r="F2306" s="1"/>
  <c r="F2295"/>
  <c r="F2297" s="1"/>
  <c r="F2294"/>
  <c r="F2293"/>
  <c r="F2296" s="1"/>
  <c r="F2286"/>
  <c r="F2288" s="1"/>
  <c r="F2285"/>
  <c r="F2284"/>
  <c r="F2287" s="1"/>
  <c r="F2277"/>
  <c r="F2279" s="1"/>
  <c r="F2276"/>
  <c r="F2275"/>
  <c r="F2278" s="1"/>
  <c r="F2268"/>
  <c r="F2270" s="1"/>
  <c r="F2267"/>
  <c r="F2266"/>
  <c r="F2269" s="1"/>
  <c r="F2259"/>
  <c r="F2261" s="1"/>
  <c r="F2258"/>
  <c r="F2257"/>
  <c r="F2260" s="1"/>
  <c r="F2250"/>
  <c r="F2252" s="1"/>
  <c r="F2249"/>
  <c r="F2248"/>
  <c r="F2251" s="1"/>
  <c r="F2241"/>
  <c r="F2240"/>
  <c r="F2239"/>
  <c r="F2238"/>
  <c r="F2237"/>
  <c r="F2236"/>
  <c r="F2235"/>
  <c r="F2234"/>
  <c r="F2243" s="1"/>
  <c r="F2233"/>
  <c r="F2232"/>
  <c r="F2242" s="1"/>
  <c r="F2225"/>
  <c r="F2227" s="1"/>
  <c r="F2224"/>
  <c r="F2223"/>
  <c r="F2226" s="1"/>
  <c r="F2216"/>
  <c r="F2218" s="1"/>
  <c r="F2215"/>
  <c r="F2214"/>
  <c r="F2217" s="1"/>
  <c r="F2207"/>
  <c r="F2209" s="1"/>
  <c r="F2206"/>
  <c r="F2205"/>
  <c r="F2208" s="1"/>
  <c r="F2198"/>
  <c r="F2200" s="1"/>
  <c r="F2197"/>
  <c r="F2196"/>
  <c r="F2199" s="1"/>
  <c r="F2189"/>
  <c r="F2191" s="1"/>
  <c r="F2188"/>
  <c r="F2187"/>
  <c r="F2190" s="1"/>
  <c r="F2180"/>
  <c r="F2182" s="1"/>
  <c r="F2179"/>
  <c r="F2178"/>
  <c r="F2181" s="1"/>
  <c r="F2171"/>
  <c r="F2173" s="1"/>
  <c r="F2170"/>
  <c r="F2169"/>
  <c r="F2172" s="1"/>
  <c r="F2162"/>
  <c r="F2164" s="1"/>
  <c r="F2161"/>
  <c r="F2160"/>
  <c r="F2163" s="1"/>
  <c r="F2153"/>
  <c r="F2155" s="1"/>
  <c r="F2152"/>
  <c r="F2151"/>
  <c r="F2154" s="1"/>
  <c r="F2144"/>
  <c r="F2146" s="1"/>
  <c r="F2143"/>
  <c r="F2142"/>
  <c r="F2145" s="1"/>
  <c r="F2135"/>
  <c r="F2137" s="1"/>
  <c r="F2134"/>
  <c r="F2133"/>
  <c r="F2136" s="1"/>
  <c r="F2126"/>
  <c r="F2128" s="1"/>
  <c r="F2125"/>
  <c r="F2124"/>
  <c r="F2127" s="1"/>
  <c r="F2117"/>
  <c r="F2119" s="1"/>
  <c r="F2116"/>
  <c r="F2115"/>
  <c r="F2118" s="1"/>
  <c r="F2108"/>
  <c r="F2110" s="1"/>
  <c r="F2107"/>
  <c r="F2106"/>
  <c r="F2109" s="1"/>
  <c r="F2099"/>
  <c r="F2101" s="1"/>
  <c r="F2098"/>
  <c r="F2097"/>
  <c r="F2100" s="1"/>
  <c r="F2090"/>
  <c r="F2092" s="1"/>
  <c r="F2089"/>
  <c r="F2088"/>
  <c r="F2091" s="1"/>
  <c r="F2081"/>
  <c r="F2083" s="1"/>
  <c r="F2080"/>
  <c r="F2079"/>
  <c r="F2082" s="1"/>
  <c r="F2072"/>
  <c r="F2074" s="1"/>
  <c r="F2071"/>
  <c r="F2070"/>
  <c r="F2073" s="1"/>
  <c r="F2063"/>
  <c r="F2065" s="1"/>
  <c r="F2062"/>
  <c r="F2061"/>
  <c r="F2064" s="1"/>
  <c r="F2054"/>
  <c r="F2056" s="1"/>
  <c r="F2053"/>
  <c r="F2052"/>
  <c r="F2055" s="1"/>
  <c r="F2045"/>
  <c r="F2047" s="1"/>
  <c r="F2044"/>
  <c r="F2043"/>
  <c r="F2046" s="1"/>
  <c r="F2036"/>
  <c r="F2038" s="1"/>
  <c r="F2035"/>
  <c r="F2034"/>
  <c r="F2037" s="1"/>
  <c r="F2027"/>
  <c r="F2029" s="1"/>
  <c r="F2026"/>
  <c r="F2028" s="1"/>
  <c r="F2019"/>
  <c r="F2021" s="1"/>
  <c r="F2018"/>
  <c r="F2020" s="1"/>
  <c r="F2011"/>
  <c r="F2013" s="1"/>
  <c r="F2010"/>
  <c r="F2009"/>
  <c r="F2012" s="1"/>
  <c r="F2002"/>
  <c r="F2004" s="1"/>
  <c r="F2001"/>
  <c r="F2000"/>
  <c r="F2003" s="1"/>
  <c r="F1993"/>
  <c r="F1995" s="1"/>
  <c r="F1992"/>
  <c r="F1991"/>
  <c r="F1994" s="1"/>
  <c r="F1984"/>
  <c r="F1983"/>
  <c r="F1982"/>
  <c r="F1981"/>
  <c r="F1980"/>
  <c r="F1979"/>
  <c r="F1986" s="1"/>
  <c r="F1978"/>
  <c r="F1977"/>
  <c r="F1985" s="1"/>
  <c r="F1970"/>
  <c r="F1972" s="1"/>
  <c r="F1969"/>
  <c r="F1968"/>
  <c r="F1971" s="1"/>
  <c r="F1961"/>
  <c r="F1963" s="1"/>
  <c r="F1960"/>
  <c r="F1962" s="1"/>
  <c r="F1953"/>
  <c r="F1955" s="1"/>
  <c r="F1952"/>
  <c r="F1954" s="1"/>
  <c r="F1945"/>
  <c r="F1947" s="1"/>
  <c r="F1944"/>
  <c r="F1946" s="1"/>
  <c r="F1937"/>
  <c r="F1939" s="1"/>
  <c r="F1936"/>
  <c r="F1938" s="1"/>
  <c r="F1929"/>
  <c r="F1931" s="1"/>
  <c r="F1928"/>
  <c r="F1930" s="1"/>
  <c r="F1921"/>
  <c r="F1923" s="1"/>
  <c r="F1920"/>
  <c r="F1919"/>
  <c r="F1922" s="1"/>
  <c r="F1912"/>
  <c r="F1914" s="1"/>
  <c r="F1911"/>
  <c r="F1913" s="1"/>
  <c r="F1904"/>
  <c r="F1903"/>
  <c r="F1902"/>
  <c r="F1901"/>
  <c r="F1900"/>
  <c r="F1906" s="1"/>
  <c r="F1899"/>
  <c r="F1898"/>
  <c r="F1905" s="1"/>
  <c r="F1891"/>
  <c r="F1893" s="1"/>
  <c r="F1890"/>
  <c r="F1892" s="1"/>
  <c r="F1883"/>
  <c r="F1885" s="1"/>
  <c r="F1882"/>
  <c r="F1881"/>
  <c r="F1884" s="1"/>
  <c r="F1874"/>
  <c r="F1876" s="1"/>
  <c r="F1873"/>
  <c r="F1872"/>
  <c r="F1875" s="1"/>
  <c r="F1865"/>
  <c r="F1867" s="1"/>
  <c r="F1864"/>
  <c r="F1863"/>
  <c r="F1866" s="1"/>
  <c r="F1856"/>
  <c r="F1858" s="1"/>
  <c r="F1855"/>
  <c r="F1854"/>
  <c r="F1857" s="1"/>
  <c r="F1847"/>
  <c r="F1849" s="1"/>
  <c r="F1846"/>
  <c r="F1845"/>
  <c r="F1848" s="1"/>
  <c r="F1838"/>
  <c r="F1840" s="1"/>
  <c r="F1837"/>
  <c r="F1836"/>
  <c r="F1839" s="1"/>
  <c r="F1829"/>
  <c r="F1831" s="1"/>
  <c r="F1828"/>
  <c r="F1827"/>
  <c r="F1830" s="1"/>
  <c r="F1820"/>
  <c r="F1822" s="1"/>
  <c r="F1819"/>
  <c r="F1818"/>
  <c r="F1821" s="1"/>
  <c r="F1811"/>
  <c r="F1813" s="1"/>
  <c r="F1810"/>
  <c r="F1809"/>
  <c r="F1812" s="1"/>
  <c r="F1802"/>
  <c r="F1804" s="1"/>
  <c r="F1801"/>
  <c r="F1800"/>
  <c r="F1803" s="1"/>
  <c r="F1793"/>
  <c r="F1795" s="1"/>
  <c r="F1792"/>
  <c r="F1791"/>
  <c r="F1794" s="1"/>
  <c r="F1784"/>
  <c r="F1786" s="1"/>
  <c r="F1783"/>
  <c r="F1782"/>
  <c r="F1785" s="1"/>
  <c r="F1775"/>
  <c r="F1777" s="1"/>
  <c r="F1774"/>
  <c r="F1773"/>
  <c r="F1776" s="1"/>
  <c r="F1766"/>
  <c r="F1768" s="1"/>
  <c r="F1765"/>
  <c r="F1764"/>
  <c r="F1767" s="1"/>
  <c r="F1757"/>
  <c r="F1756"/>
  <c r="F1759" s="1"/>
  <c r="F1755"/>
  <c r="F1754"/>
  <c r="F1758" s="1"/>
  <c r="F1747"/>
  <c r="F1746"/>
  <c r="F1749" s="1"/>
  <c r="F1745"/>
  <c r="F1744"/>
  <c r="F1748" s="1"/>
  <c r="F1737"/>
  <c r="F1736"/>
  <c r="F1739" s="1"/>
  <c r="F1735"/>
  <c r="F1734"/>
  <c r="F1738" s="1"/>
  <c r="F1727"/>
  <c r="F1726"/>
  <c r="F1729" s="1"/>
  <c r="F1725"/>
  <c r="F1724"/>
  <c r="F1728" s="1"/>
  <c r="F1717"/>
  <c r="F1716"/>
  <c r="F1719" s="1"/>
  <c r="F1715"/>
  <c r="F1714"/>
  <c r="F1718" s="1"/>
  <c r="F1707"/>
  <c r="F1706"/>
  <c r="F1709" s="1"/>
  <c r="F1705"/>
  <c r="F1704"/>
  <c r="F1708" s="1"/>
  <c r="F1697"/>
  <c r="F1696"/>
  <c r="F1699" s="1"/>
  <c r="F1695"/>
  <c r="F1694"/>
  <c r="F1698" s="1"/>
  <c r="F1687"/>
  <c r="F1686"/>
  <c r="F1685"/>
  <c r="F1684"/>
  <c r="F1689" s="1"/>
  <c r="F1683"/>
  <c r="F1682"/>
  <c r="F1688" s="1"/>
  <c r="F1675"/>
  <c r="F1677" s="1"/>
  <c r="F1674"/>
  <c r="F1673"/>
  <c r="F1672"/>
  <c r="F1676" s="1"/>
  <c r="F1665"/>
  <c r="F1667" s="1"/>
  <c r="F1664"/>
  <c r="F1663"/>
  <c r="F1666" s="1"/>
  <c r="F1656"/>
  <c r="F1658" s="1"/>
  <c r="F1655"/>
  <c r="F1654"/>
  <c r="F1653"/>
  <c r="F1652"/>
  <c r="F1657" s="1"/>
  <c r="F1645"/>
  <c r="F1647" s="1"/>
  <c r="F1644"/>
  <c r="F1643"/>
  <c r="F1642"/>
  <c r="F1641"/>
  <c r="F1646" s="1"/>
  <c r="F1634"/>
  <c r="F1636" s="1"/>
  <c r="F1633"/>
  <c r="F1632"/>
  <c r="F1631"/>
  <c r="F1630"/>
  <c r="F1635" s="1"/>
  <c r="F1623"/>
  <c r="F1625" s="1"/>
  <c r="F1622"/>
  <c r="F1621"/>
  <c r="F1620"/>
  <c r="F1619"/>
  <c r="F1624" s="1"/>
  <c r="F1612"/>
  <c r="F1614" s="1"/>
  <c r="F1611"/>
  <c r="F1610"/>
  <c r="F1609"/>
  <c r="F1608"/>
  <c r="F1613" s="1"/>
  <c r="F1601"/>
  <c r="F1603" s="1"/>
  <c r="F1600"/>
  <c r="F1599"/>
  <c r="F1598"/>
  <c r="F1597"/>
  <c r="F1602" s="1"/>
  <c r="F1590"/>
  <c r="F1592" s="1"/>
  <c r="F1589"/>
  <c r="F1588"/>
  <c r="F1587"/>
  <c r="F1586"/>
  <c r="F1591" s="1"/>
  <c r="F1579"/>
  <c r="F1581" s="1"/>
  <c r="F1578"/>
  <c r="F1577"/>
  <c r="F1576"/>
  <c r="F1575"/>
  <c r="F1580" s="1"/>
  <c r="F1568"/>
  <c r="F1570" s="1"/>
  <c r="F1567"/>
  <c r="F1566"/>
  <c r="F1565"/>
  <c r="F1564"/>
  <c r="F1569" s="1"/>
  <c r="F1557"/>
  <c r="F1559" s="1"/>
  <c r="F1556"/>
  <c r="F1555"/>
  <c r="F1554"/>
  <c r="F1553"/>
  <c r="F1558" s="1"/>
  <c r="F1546"/>
  <c r="F1548" s="1"/>
  <c r="F1545"/>
  <c r="F1544"/>
  <c r="F1543"/>
  <c r="F1542"/>
  <c r="F1547" s="1"/>
  <c r="F1535"/>
  <c r="F1537" s="1"/>
  <c r="F1534"/>
  <c r="F1533"/>
  <c r="F1532"/>
  <c r="F1531"/>
  <c r="F1536" s="1"/>
  <c r="F1523"/>
  <c r="F1525" s="1"/>
  <c r="F1522"/>
  <c r="F1521"/>
  <c r="F1524" s="1"/>
  <c r="F1514"/>
  <c r="F1516" s="1"/>
  <c r="F1513"/>
  <c r="F1512"/>
  <c r="F1515" s="1"/>
  <c r="F1505"/>
  <c r="F1507" s="1"/>
  <c r="F1504"/>
  <c r="F1503"/>
  <c r="F1506" s="1"/>
  <c r="F1496"/>
  <c r="F1498" s="1"/>
  <c r="F1495"/>
  <c r="F1494"/>
  <c r="F1497" s="1"/>
  <c r="F1487"/>
  <c r="F1489" s="1"/>
  <c r="F1486"/>
  <c r="F1485"/>
  <c r="F1488" s="1"/>
  <c r="F1478"/>
  <c r="F1480" s="1"/>
  <c r="F1477"/>
  <c r="F1476"/>
  <c r="F1479" s="1"/>
  <c r="F1469"/>
  <c r="F1471" s="1"/>
  <c r="F1468"/>
  <c r="F1467"/>
  <c r="F1470" s="1"/>
  <c r="F1460"/>
  <c r="F1462" s="1"/>
  <c r="F1459"/>
  <c r="F1458"/>
  <c r="F1461" s="1"/>
  <c r="F1451"/>
  <c r="F1453" s="1"/>
  <c r="F1450"/>
  <c r="F1449"/>
  <c r="F1452" s="1"/>
  <c r="F1442"/>
  <c r="F1444" s="1"/>
  <c r="F1441"/>
  <c r="F1440"/>
  <c r="F1443" s="1"/>
  <c r="F1433"/>
  <c r="F1435" s="1"/>
  <c r="F1432"/>
  <c r="F1431"/>
  <c r="F1434" s="1"/>
  <c r="F1424"/>
  <c r="F1426" s="1"/>
  <c r="F1423"/>
  <c r="F1422"/>
  <c r="F1425" s="1"/>
  <c r="F1415"/>
  <c r="F1417" s="1"/>
  <c r="F1414"/>
  <c r="F1413"/>
  <c r="F1416" s="1"/>
  <c r="F1406"/>
  <c r="F1408" s="1"/>
  <c r="F1405"/>
  <c r="F1404"/>
  <c r="F1407" s="1"/>
  <c r="F1397"/>
  <c r="F1399" s="1"/>
  <c r="F1396"/>
  <c r="F1395"/>
  <c r="F1398" s="1"/>
  <c r="F1388"/>
  <c r="F1390" s="1"/>
  <c r="F1387"/>
  <c r="F1386"/>
  <c r="F1389" s="1"/>
  <c r="F1378"/>
  <c r="F1380" s="1"/>
  <c r="F1377"/>
  <c r="F1376"/>
  <c r="F1379" s="1"/>
  <c r="F1369"/>
  <c r="F1368"/>
  <c r="F1367"/>
  <c r="F1371" s="1"/>
  <c r="F1366"/>
  <c r="F1365"/>
  <c r="F1370" s="1"/>
  <c r="F1358"/>
  <c r="F1357"/>
  <c r="F1356"/>
  <c r="F1360" s="1"/>
  <c r="F1355"/>
  <c r="F1354"/>
  <c r="F1359" s="1"/>
  <c r="F1347"/>
  <c r="F1346"/>
  <c r="F1345"/>
  <c r="F1349" s="1"/>
  <c r="F1344"/>
  <c r="F1343"/>
  <c r="F1348" s="1"/>
  <c r="F1336"/>
  <c r="F1335"/>
  <c r="F1334"/>
  <c r="F1338" s="1"/>
  <c r="F1333"/>
  <c r="F1332"/>
  <c r="F1337" s="1"/>
  <c r="F1325"/>
  <c r="F1327" s="1"/>
  <c r="F1324"/>
  <c r="F1323"/>
  <c r="F1326" s="1"/>
  <c r="F1316"/>
  <c r="F1318" s="1"/>
  <c r="F1315"/>
  <c r="F1314"/>
  <c r="F1317" s="1"/>
  <c r="F1307"/>
  <c r="F1309" s="1"/>
  <c r="F1306"/>
  <c r="F1305"/>
  <c r="F1308" s="1"/>
  <c r="F1298"/>
  <c r="F1297"/>
  <c r="F1296"/>
  <c r="F1300" s="1"/>
  <c r="F1295"/>
  <c r="F1294"/>
  <c r="F1293"/>
  <c r="F1299" s="1"/>
  <c r="F1286"/>
  <c r="F1288" s="1"/>
  <c r="F1285"/>
  <c r="F1284"/>
  <c r="F1287" s="1"/>
  <c r="F1277"/>
  <c r="F1279" s="1"/>
  <c r="F1276"/>
  <c r="F1275"/>
  <c r="F1278" s="1"/>
  <c r="F1268"/>
  <c r="F1270" s="1"/>
  <c r="F1267"/>
  <c r="F1266"/>
  <c r="F1269" s="1"/>
  <c r="F1259"/>
  <c r="F1261" s="1"/>
  <c r="F1258"/>
  <c r="F1257"/>
  <c r="F1260" s="1"/>
  <c r="F1250"/>
  <c r="F1252" s="1"/>
  <c r="F1249"/>
  <c r="F1248"/>
  <c r="F1251" s="1"/>
  <c r="F1241"/>
  <c r="F1240"/>
  <c r="F1239"/>
  <c r="F1238"/>
  <c r="F1243" s="1"/>
  <c r="F1237"/>
  <c r="F1236"/>
  <c r="F1242" s="1"/>
  <c r="F1229"/>
  <c r="F1231" s="1"/>
  <c r="F1228"/>
  <c r="F1227"/>
  <c r="F1230" s="1"/>
  <c r="F1220"/>
  <c r="F1222" s="1"/>
  <c r="F1219"/>
  <c r="F1218"/>
  <c r="F1221" s="1"/>
  <c r="F1211"/>
  <c r="F1213" s="1"/>
  <c r="F1210"/>
  <c r="F1209"/>
  <c r="F1212" s="1"/>
  <c r="F1202"/>
  <c r="F1204" s="1"/>
  <c r="F1201"/>
  <c r="F1200"/>
  <c r="F1203" s="1"/>
  <c r="F1193"/>
  <c r="F1195" s="1"/>
  <c r="F1192"/>
  <c r="F1191"/>
  <c r="F1194" s="1"/>
  <c r="F1184"/>
  <c r="F1186" s="1"/>
  <c r="F1183"/>
  <c r="F1182"/>
  <c r="F1185" s="1"/>
  <c r="F1175"/>
  <c r="F1177" s="1"/>
  <c r="F1174"/>
  <c r="F1173"/>
  <c r="F1176" s="1"/>
  <c r="F1166"/>
  <c r="F1165"/>
  <c r="F1164"/>
  <c r="F1168" s="1"/>
  <c r="F1163"/>
  <c r="F1162"/>
  <c r="F1167" s="1"/>
  <c r="F1155"/>
  <c r="F1154"/>
  <c r="F1153"/>
  <c r="F1157" s="1"/>
  <c r="F1152"/>
  <c r="F1151"/>
  <c r="F1156" s="1"/>
  <c r="F1144"/>
  <c r="F1143"/>
  <c r="F1142"/>
  <c r="F1146" s="1"/>
  <c r="F1141"/>
  <c r="F1140"/>
  <c r="F1145" s="1"/>
  <c r="F1133"/>
  <c r="F1132"/>
  <c r="F1131"/>
  <c r="F1135" s="1"/>
  <c r="F1130"/>
  <c r="F1129"/>
  <c r="F1134" s="1"/>
  <c r="F1122"/>
  <c r="F1121"/>
  <c r="F1120"/>
  <c r="F1124" s="1"/>
  <c r="F1119"/>
  <c r="F1118"/>
  <c r="F1123" s="1"/>
  <c r="F1111"/>
  <c r="F1110"/>
  <c r="F1109"/>
  <c r="F1108"/>
  <c r="F1107"/>
  <c r="F1106"/>
  <c r="F1113" s="1"/>
  <c r="F1105"/>
  <c r="F1104"/>
  <c r="F1112" s="1"/>
  <c r="F1097"/>
  <c r="F1096"/>
  <c r="F1095"/>
  <c r="F1094"/>
  <c r="F1093"/>
  <c r="F1099" s="1"/>
  <c r="F1092"/>
  <c r="F1091"/>
  <c r="F1098" s="1"/>
  <c r="F1084"/>
  <c r="F1083"/>
  <c r="F1082"/>
  <c r="F1081"/>
  <c r="F1080"/>
  <c r="F1079"/>
  <c r="F1078"/>
  <c r="F1086" s="1"/>
  <c r="F1077"/>
  <c r="F1076"/>
  <c r="F1085" s="1"/>
  <c r="F1069"/>
  <c r="F1068"/>
  <c r="F1067"/>
  <c r="F1066"/>
  <c r="F1071" s="1"/>
  <c r="F1065"/>
  <c r="F1064"/>
  <c r="F1070" s="1"/>
  <c r="F1057"/>
  <c r="F1056"/>
  <c r="F1055"/>
  <c r="F1054"/>
  <c r="F1059" s="1"/>
  <c r="F1053"/>
  <c r="F1052"/>
  <c r="F1058" s="1"/>
  <c r="F1045"/>
  <c r="F1044"/>
  <c r="F1043"/>
  <c r="F1042"/>
  <c r="F1041"/>
  <c r="F1047" s="1"/>
  <c r="F1040"/>
  <c r="F1039"/>
  <c r="F1046" s="1"/>
  <c r="F1032"/>
  <c r="F1031"/>
  <c r="F1030"/>
  <c r="F1029"/>
  <c r="F1028"/>
  <c r="F1027"/>
  <c r="F1026"/>
  <c r="F1025"/>
  <c r="F1034" s="1"/>
  <c r="F1024"/>
  <c r="F1023"/>
  <c r="F1033" s="1"/>
  <c r="F1016"/>
  <c r="F1015"/>
  <c r="F1014"/>
  <c r="F1013"/>
  <c r="F1012"/>
  <c r="F1011"/>
  <c r="F1010"/>
  <c r="F1009"/>
  <c r="F1008"/>
  <c r="F1007"/>
  <c r="F1018" s="1"/>
  <c r="F1006"/>
  <c r="F1005"/>
  <c r="F1017" s="1"/>
  <c r="F998"/>
  <c r="F997"/>
  <c r="F996"/>
  <c r="F995"/>
  <c r="F994"/>
  <c r="F993"/>
  <c r="F1000" s="1"/>
  <c r="F992"/>
  <c r="F991"/>
  <c r="F999" s="1"/>
  <c r="F984"/>
  <c r="F986" s="1"/>
  <c r="F983"/>
  <c r="F982"/>
  <c r="F985" s="1"/>
  <c r="F975"/>
  <c r="F977" s="1"/>
  <c r="F974"/>
  <c r="F973"/>
  <c r="F976" s="1"/>
  <c r="F966"/>
  <c r="F968" s="1"/>
  <c r="F965"/>
  <c r="F964"/>
  <c r="F967" s="1"/>
  <c r="F957"/>
  <c r="F959" s="1"/>
  <c r="F956"/>
  <c r="F955"/>
  <c r="F958" s="1"/>
  <c r="F948"/>
  <c r="F950" s="1"/>
  <c r="F947"/>
  <c r="F946"/>
  <c r="F949" s="1"/>
  <c r="F939"/>
  <c r="F941" s="1"/>
  <c r="F938"/>
  <c r="F937"/>
  <c r="F940" s="1"/>
  <c r="F930"/>
  <c r="F932" s="1"/>
  <c r="F929"/>
  <c r="F928"/>
  <c r="F931" s="1"/>
  <c r="F921"/>
  <c r="F923" s="1"/>
  <c r="F920"/>
  <c r="F919"/>
  <c r="F922" s="1"/>
  <c r="F912"/>
  <c r="F914" s="1"/>
  <c r="F911"/>
  <c r="F910"/>
  <c r="F913" s="1"/>
  <c r="F903"/>
  <c r="F905" s="1"/>
  <c r="F902"/>
  <c r="F901"/>
  <c r="F904" s="1"/>
  <c r="F894"/>
  <c r="F896" s="1"/>
  <c r="F893"/>
  <c r="F892"/>
  <c r="F895" s="1"/>
  <c r="F885"/>
  <c r="F887" s="1"/>
  <c r="F884"/>
  <c r="F883"/>
  <c r="F886" s="1"/>
  <c r="F876"/>
  <c r="F878" s="1"/>
  <c r="F875"/>
  <c r="F874"/>
  <c r="F877" s="1"/>
  <c r="F867"/>
  <c r="F869" s="1"/>
  <c r="F866"/>
  <c r="F865"/>
  <c r="F868" s="1"/>
  <c r="F858"/>
  <c r="F860" s="1"/>
  <c r="F857"/>
  <c r="F856"/>
  <c r="F859" s="1"/>
  <c r="F849"/>
  <c r="F851" s="1"/>
  <c r="F848"/>
  <c r="F847"/>
  <c r="F850" s="1"/>
  <c r="F840"/>
  <c r="F842" s="1"/>
  <c r="F839"/>
  <c r="F838"/>
  <c r="F841" s="1"/>
  <c r="F831"/>
  <c r="F833" s="1"/>
  <c r="F830"/>
  <c r="F829"/>
  <c r="F832" s="1"/>
  <c r="F822"/>
  <c r="F821"/>
  <c r="F824" s="1"/>
  <c r="F820"/>
  <c r="F819"/>
  <c r="F823" s="1"/>
  <c r="F812"/>
  <c r="F811"/>
  <c r="F814" s="1"/>
  <c r="F810"/>
  <c r="F809"/>
  <c r="F813" s="1"/>
  <c r="F802"/>
  <c r="F804" s="1"/>
  <c r="F801"/>
  <c r="F800"/>
  <c r="F803" s="1"/>
  <c r="F793"/>
  <c r="F795" s="1"/>
  <c r="F792"/>
  <c r="F791"/>
  <c r="F794" s="1"/>
  <c r="F784"/>
  <c r="F786" s="1"/>
  <c r="F783"/>
  <c r="F782"/>
  <c r="F785" s="1"/>
  <c r="F775"/>
  <c r="F777" s="1"/>
  <c r="F774"/>
  <c r="F773"/>
  <c r="F776" s="1"/>
  <c r="F766"/>
  <c r="F768" s="1"/>
  <c r="F765"/>
  <c r="F764"/>
  <c r="F767" s="1"/>
  <c r="F757"/>
  <c r="F759" s="1"/>
  <c r="F756"/>
  <c r="F755"/>
  <c r="F758" s="1"/>
  <c r="F748"/>
  <c r="F750" s="1"/>
  <c r="F747"/>
  <c r="F746"/>
  <c r="F749" s="1"/>
  <c r="F739"/>
  <c r="F741" s="1"/>
  <c r="F738"/>
  <c r="F737"/>
  <c r="F740" s="1"/>
  <c r="F730"/>
  <c r="F732" s="1"/>
  <c r="F729"/>
  <c r="F728"/>
  <c r="F731" s="1"/>
  <c r="F721"/>
  <c r="F723" s="1"/>
  <c r="F720"/>
  <c r="F719"/>
  <c r="F722" s="1"/>
  <c r="F712"/>
  <c r="F711"/>
  <c r="F710"/>
  <c r="F709"/>
  <c r="F714" s="1"/>
  <c r="F708"/>
  <c r="F707"/>
  <c r="F713" s="1"/>
  <c r="F700"/>
  <c r="F699"/>
  <c r="F698"/>
  <c r="F697"/>
  <c r="F702" s="1"/>
  <c r="F696"/>
  <c r="F695"/>
  <c r="F701" s="1"/>
  <c r="F688"/>
  <c r="F690" s="1"/>
  <c r="F687"/>
  <c r="F686"/>
  <c r="F689" s="1"/>
  <c r="F679"/>
  <c r="F681" s="1"/>
  <c r="F678"/>
  <c r="F677"/>
  <c r="F680" s="1"/>
  <c r="F670"/>
  <c r="F672" s="1"/>
  <c r="F669"/>
  <c r="F668"/>
  <c r="F671" s="1"/>
  <c r="F661"/>
  <c r="F660"/>
  <c r="F659"/>
  <c r="F658"/>
  <c r="F657"/>
  <c r="F663" s="1"/>
  <c r="F656"/>
  <c r="F655"/>
  <c r="F662" s="1"/>
  <c r="F648"/>
  <c r="F650" s="1"/>
  <c r="F647"/>
  <c r="F646"/>
  <c r="F649" s="1"/>
  <c r="F639"/>
  <c r="F638"/>
  <c r="F637"/>
  <c r="F636"/>
  <c r="F641" s="1"/>
  <c r="F635"/>
  <c r="F634"/>
  <c r="F640" s="1"/>
  <c r="F627"/>
  <c r="F626"/>
  <c r="F625"/>
  <c r="F624"/>
  <c r="F629" s="1"/>
  <c r="F623"/>
  <c r="F622"/>
  <c r="F628" s="1"/>
  <c r="F615"/>
  <c r="F614"/>
  <c r="F613"/>
  <c r="F612"/>
  <c r="F617" s="1"/>
  <c r="F611"/>
  <c r="F610"/>
  <c r="F616" s="1"/>
  <c r="F603"/>
  <c r="F602"/>
  <c r="F601"/>
  <c r="F600"/>
  <c r="F599"/>
  <c r="F605" s="1"/>
  <c r="F598"/>
  <c r="F597"/>
  <c r="F604" s="1"/>
  <c r="F590"/>
  <c r="F589"/>
  <c r="F588"/>
  <c r="F592" s="1"/>
  <c r="F587"/>
  <c r="F586"/>
  <c r="F591" s="1"/>
  <c r="F579"/>
  <c r="F578"/>
  <c r="F577"/>
  <c r="F576"/>
  <c r="F575"/>
  <c r="F581" s="1"/>
  <c r="F574"/>
  <c r="F573"/>
  <c r="F580" s="1"/>
  <c r="F566"/>
  <c r="F565"/>
  <c r="F564"/>
  <c r="F563"/>
  <c r="F568" s="1"/>
  <c r="F562"/>
  <c r="F561"/>
  <c r="F567" s="1"/>
  <c r="F554"/>
  <c r="F556" s="1"/>
  <c r="F553"/>
  <c r="F552"/>
  <c r="F555" s="1"/>
  <c r="F545"/>
  <c r="F547" s="1"/>
  <c r="F544"/>
  <c r="F543"/>
  <c r="F546" s="1"/>
  <c r="F536"/>
  <c r="F538" s="1"/>
  <c r="F535"/>
  <c r="F534"/>
  <c r="F537" s="1"/>
  <c r="F527"/>
  <c r="F529" s="1"/>
  <c r="F526"/>
  <c r="F525"/>
  <c r="F528" s="1"/>
  <c r="F518"/>
  <c r="F517"/>
  <c r="F516"/>
  <c r="F515"/>
  <c r="F520" s="1"/>
  <c r="F514"/>
  <c r="F513"/>
  <c r="F519" s="1"/>
  <c r="F506"/>
  <c r="F505"/>
  <c r="F504"/>
  <c r="F503"/>
  <c r="F508" s="1"/>
  <c r="F502"/>
  <c r="F501"/>
  <c r="F507" s="1"/>
  <c r="F494"/>
  <c r="F493"/>
  <c r="F492"/>
  <c r="F491"/>
  <c r="F496" s="1"/>
  <c r="F490"/>
  <c r="F489"/>
  <c r="F495" s="1"/>
  <c r="F482"/>
  <c r="F484" s="1"/>
  <c r="F481"/>
  <c r="F480"/>
  <c r="F483" s="1"/>
  <c r="F473"/>
  <c r="F475" s="1"/>
  <c r="F472"/>
  <c r="F471"/>
  <c r="F474" s="1"/>
  <c r="F464"/>
  <c r="F466" s="1"/>
  <c r="F463"/>
  <c r="F462"/>
  <c r="F465" s="1"/>
  <c r="F455"/>
  <c r="F457" s="1"/>
  <c r="F454"/>
  <c r="F453"/>
  <c r="F456" s="1"/>
  <c r="F446"/>
  <c r="F448" s="1"/>
  <c r="F445"/>
  <c r="F444"/>
  <c r="F447" s="1"/>
  <c r="F437"/>
  <c r="F439" s="1"/>
  <c r="F436"/>
  <c r="F435"/>
  <c r="F438" s="1"/>
  <c r="F428"/>
  <c r="F430" s="1"/>
  <c r="F427"/>
  <c r="F426"/>
  <c r="F429" s="1"/>
  <c r="F419"/>
  <c r="F418"/>
  <c r="F417"/>
  <c r="F416"/>
  <c r="F421" s="1"/>
  <c r="F415"/>
  <c r="F414"/>
  <c r="F420" s="1"/>
  <c r="F407"/>
  <c r="F406"/>
  <c r="F405"/>
  <c r="F404"/>
  <c r="F409" s="1"/>
  <c r="F403"/>
  <c r="F402"/>
  <c r="F408" s="1"/>
  <c r="F395"/>
  <c r="F394"/>
  <c r="F393"/>
  <c r="F392"/>
  <c r="F397" s="1"/>
  <c r="F391"/>
  <c r="F390"/>
  <c r="F396" s="1"/>
  <c r="F383"/>
  <c r="F385" s="1"/>
  <c r="F382"/>
  <c r="F381"/>
  <c r="F384" s="1"/>
  <c r="F374"/>
  <c r="F376" s="1"/>
  <c r="F373"/>
  <c r="F372"/>
  <c r="F375" s="1"/>
  <c r="F364"/>
  <c r="F366" s="1"/>
  <c r="F363"/>
  <c r="F362"/>
  <c r="F365" s="1"/>
  <c r="F355"/>
  <c r="F357" s="1"/>
  <c r="F354"/>
  <c r="F353"/>
  <c r="F356" s="1"/>
  <c r="F346"/>
  <c r="F348" s="1"/>
  <c r="F345"/>
  <c r="F344"/>
  <c r="F347" s="1"/>
  <c r="F337"/>
  <c r="F336"/>
  <c r="F335"/>
  <c r="F334"/>
  <c r="F333"/>
  <c r="F332"/>
  <c r="F331"/>
  <c r="F330"/>
  <c r="F340" s="1"/>
  <c r="F329"/>
  <c r="F328"/>
  <c r="F338" s="1"/>
  <c r="F341" s="1"/>
  <c r="F321"/>
  <c r="F320"/>
  <c r="F319"/>
  <c r="F318"/>
  <c r="F317"/>
  <c r="F316"/>
  <c r="F315"/>
  <c r="F323" s="1"/>
  <c r="F314"/>
  <c r="F313"/>
  <c r="F322" s="1"/>
  <c r="F306"/>
  <c r="F307" s="1"/>
  <c r="F299"/>
  <c r="F301" s="1"/>
  <c r="F298"/>
  <c r="F297"/>
  <c r="F300" s="1"/>
  <c r="F290"/>
  <c r="F292" s="1"/>
  <c r="F289"/>
  <c r="F288"/>
  <c r="F291" s="1"/>
  <c r="F281"/>
  <c r="F283" s="1"/>
  <c r="F280"/>
  <c r="F279"/>
  <c r="F282" s="1"/>
  <c r="F272"/>
  <c r="F274" s="1"/>
  <c r="F271"/>
  <c r="F270"/>
  <c r="F273" s="1"/>
  <c r="F263"/>
  <c r="F262"/>
  <c r="F265" s="1"/>
  <c r="F261"/>
  <c r="F260"/>
  <c r="F264" s="1"/>
  <c r="F253"/>
  <c r="F255" s="1"/>
  <c r="F252"/>
  <c r="F251"/>
  <c r="F250"/>
  <c r="F254" s="1"/>
  <c r="F243"/>
  <c r="F242"/>
  <c r="F245" s="1"/>
  <c r="F241"/>
  <c r="F240"/>
  <c r="F244" s="1"/>
  <c r="F233"/>
  <c r="F235" s="1"/>
  <c r="F232"/>
  <c r="F231"/>
  <c r="F234" s="1"/>
  <c r="F224"/>
  <c r="F226" s="1"/>
  <c r="F223"/>
  <c r="F222"/>
  <c r="F221"/>
  <c r="F225" s="1"/>
  <c r="F214"/>
  <c r="F216" s="1"/>
  <c r="F213"/>
  <c r="F212"/>
  <c r="F211"/>
  <c r="F215" s="1"/>
  <c r="F204"/>
  <c r="F206" s="1"/>
  <c r="F203"/>
  <c r="F202"/>
  <c r="F201"/>
  <c r="F205" s="1"/>
  <c r="F194"/>
  <c r="F193"/>
  <c r="F196" s="1"/>
  <c r="F192"/>
  <c r="F191"/>
  <c r="F195" s="1"/>
  <c r="F184"/>
  <c r="F183"/>
  <c r="F186" s="1"/>
  <c r="F182"/>
  <c r="F181"/>
  <c r="F185" s="1"/>
  <c r="F174"/>
  <c r="F173"/>
  <c r="F176" s="1"/>
  <c r="F172"/>
  <c r="F171"/>
  <c r="F175" s="1"/>
  <c r="F164"/>
  <c r="F166" s="1"/>
  <c r="F163"/>
  <c r="F162"/>
  <c r="F165" s="1"/>
  <c r="F155"/>
  <c r="F157" s="1"/>
  <c r="F154"/>
  <c r="F153"/>
  <c r="F156" s="1"/>
  <c r="F146"/>
  <c r="F145"/>
  <c r="F144"/>
  <c r="F148" s="1"/>
  <c r="F143"/>
  <c r="F142"/>
  <c r="F147" s="1"/>
  <c r="F135"/>
  <c r="F137" s="1"/>
  <c r="F134"/>
  <c r="F133"/>
  <c r="F136" s="1"/>
  <c r="F126"/>
  <c r="F125"/>
  <c r="F128" s="1"/>
  <c r="F124"/>
  <c r="F123"/>
  <c r="F127" s="1"/>
  <c r="F116"/>
  <c r="F115"/>
  <c r="F114"/>
  <c r="F118" s="1"/>
  <c r="F113"/>
  <c r="F112"/>
  <c r="F117" s="1"/>
  <c r="F105"/>
  <c r="F104"/>
  <c r="F107" s="1"/>
  <c r="F103"/>
  <c r="F102"/>
  <c r="F106" s="1"/>
  <c r="F95"/>
  <c r="F94"/>
  <c r="F97" s="1"/>
  <c r="F93"/>
  <c r="F92"/>
  <c r="F96" s="1"/>
  <c r="F85"/>
  <c r="F84"/>
  <c r="F83"/>
  <c r="F87" s="1"/>
  <c r="F82"/>
  <c r="F81"/>
  <c r="F86" s="1"/>
  <c r="F74"/>
  <c r="F76" s="1"/>
  <c r="F77" s="1"/>
  <c r="F79" s="1"/>
  <c r="F67"/>
  <c r="F71" s="1"/>
  <c r="F60"/>
  <c r="F59"/>
  <c r="F64" s="1"/>
  <c r="F52"/>
  <c r="F56" s="1"/>
  <c r="F45"/>
  <c r="F47" s="1"/>
  <c r="F48" s="1"/>
  <c r="F50" s="1"/>
  <c r="F38"/>
  <c r="F40" s="1"/>
  <c r="F37"/>
  <c r="F42" s="1"/>
  <c r="F30"/>
  <c r="F34" s="1"/>
  <c r="F23"/>
  <c r="F22"/>
  <c r="F21"/>
  <c r="F25" s="1"/>
  <c r="F20"/>
  <c r="F19"/>
  <c r="F24" s="1"/>
  <c r="F12"/>
  <c r="F11"/>
  <c r="F10"/>
  <c r="F9"/>
  <c r="F14" s="1"/>
  <c r="F8"/>
  <c r="F7"/>
  <c r="F6"/>
  <c r="F13" s="1"/>
  <c r="E296" i="1"/>
  <c r="F296" s="1"/>
  <c r="G296" s="1"/>
  <c r="H295" s="1"/>
  <c r="E295"/>
  <c r="E294"/>
  <c r="E293"/>
  <c r="F293" s="1"/>
  <c r="G293" s="1"/>
  <c r="E292"/>
  <c r="F292" s="1"/>
  <c r="G292" s="1"/>
  <c r="E291"/>
  <c r="F291" s="1"/>
  <c r="G291" s="1"/>
  <c r="E290"/>
  <c r="F290" s="1"/>
  <c r="G290" s="1"/>
  <c r="E289"/>
  <c r="F289" s="1"/>
  <c r="G289" s="1"/>
  <c r="E288"/>
  <c r="E287"/>
  <c r="E286"/>
  <c r="F286" s="1"/>
  <c r="G286" s="1"/>
  <c r="E285"/>
  <c r="F285" s="1"/>
  <c r="G285" s="1"/>
  <c r="E284"/>
  <c r="F284" s="1"/>
  <c r="G284" s="1"/>
  <c r="E283"/>
  <c r="F283" s="1"/>
  <c r="G283" s="1"/>
  <c r="F282"/>
  <c r="G282" s="1"/>
  <c r="E282"/>
  <c r="E281"/>
  <c r="F281" s="1"/>
  <c r="G281" s="1"/>
  <c r="H280" s="1"/>
  <c r="E280"/>
  <c r="E279"/>
  <c r="E278"/>
  <c r="F278" s="1"/>
  <c r="G278" s="1"/>
  <c r="H277" s="1"/>
  <c r="E277"/>
  <c r="E276"/>
  <c r="E275"/>
  <c r="F275" s="1"/>
  <c r="G275" s="1"/>
  <c r="E274"/>
  <c r="F274" s="1"/>
  <c r="G274" s="1"/>
  <c r="E273"/>
  <c r="F273" s="1"/>
  <c r="G273" s="1"/>
  <c r="E272"/>
  <c r="E271"/>
  <c r="F271" s="1"/>
  <c r="G271" s="1"/>
  <c r="E270"/>
  <c r="F270" s="1"/>
  <c r="G270" s="1"/>
  <c r="E269"/>
  <c r="F269" s="1"/>
  <c r="G269" s="1"/>
  <c r="E268"/>
  <c r="F268" s="1"/>
  <c r="G268" s="1"/>
  <c r="E267"/>
  <c r="F267" s="1"/>
  <c r="G267" s="1"/>
  <c r="E266"/>
  <c r="F266" s="1"/>
  <c r="G266" s="1"/>
  <c r="E265"/>
  <c r="F265" s="1"/>
  <c r="G265" s="1"/>
  <c r="E264"/>
  <c r="F264" s="1"/>
  <c r="G264" s="1"/>
  <c r="E263"/>
  <c r="E262"/>
  <c r="F262" s="1"/>
  <c r="G262" s="1"/>
  <c r="E261"/>
  <c r="F261" s="1"/>
  <c r="G261" s="1"/>
  <c r="E260"/>
  <c r="F260" s="1"/>
  <c r="G260" s="1"/>
  <c r="E259"/>
  <c r="F259" s="1"/>
  <c r="G259" s="1"/>
  <c r="E258"/>
  <c r="F258" s="1"/>
  <c r="G258" s="1"/>
  <c r="E257"/>
  <c r="F257" s="1"/>
  <c r="G257" s="1"/>
  <c r="E256"/>
  <c r="F256" s="1"/>
  <c r="G256" s="1"/>
  <c r="E255"/>
  <c r="F255" s="1"/>
  <c r="G255" s="1"/>
  <c r="E254"/>
  <c r="F254" s="1"/>
  <c r="G254" s="1"/>
  <c r="E253"/>
  <c r="F253" s="1"/>
  <c r="G253" s="1"/>
  <c r="E252"/>
  <c r="F252" s="1"/>
  <c r="G252" s="1"/>
  <c r="E251"/>
  <c r="F251" s="1"/>
  <c r="G251" s="1"/>
  <c r="E250"/>
  <c r="F250" s="1"/>
  <c r="G250" s="1"/>
  <c r="E249"/>
  <c r="F249" s="1"/>
  <c r="G249" s="1"/>
  <c r="E248"/>
  <c r="F248" s="1"/>
  <c r="G248" s="1"/>
  <c r="E247"/>
  <c r="F247" s="1"/>
  <c r="G247" s="1"/>
  <c r="E246"/>
  <c r="F246" s="1"/>
  <c r="G246" s="1"/>
  <c r="E245"/>
  <c r="F245" s="1"/>
  <c r="G245" s="1"/>
  <c r="E244"/>
  <c r="F244" s="1"/>
  <c r="G244" s="1"/>
  <c r="E243"/>
  <c r="F243" s="1"/>
  <c r="G243" s="1"/>
  <c r="E242"/>
  <c r="F242" s="1"/>
  <c r="G242" s="1"/>
  <c r="F241"/>
  <c r="G241" s="1"/>
  <c r="E241"/>
  <c r="E240"/>
  <c r="F240" s="1"/>
  <c r="G240" s="1"/>
  <c r="E239"/>
  <c r="E238"/>
  <c r="F238" s="1"/>
  <c r="G238" s="1"/>
  <c r="F237"/>
  <c r="G237" s="1"/>
  <c r="E237"/>
  <c r="E236"/>
  <c r="F236" s="1"/>
  <c r="G236" s="1"/>
  <c r="F235"/>
  <c r="G235" s="1"/>
  <c r="E235"/>
  <c r="E234"/>
  <c r="F234" s="1"/>
  <c r="G234" s="1"/>
  <c r="F233"/>
  <c r="G233" s="1"/>
  <c r="E233"/>
  <c r="E232"/>
  <c r="F232" s="1"/>
  <c r="G232" s="1"/>
  <c r="F231"/>
  <c r="G231" s="1"/>
  <c r="E231"/>
  <c r="E230"/>
  <c r="F230" s="1"/>
  <c r="G230" s="1"/>
  <c r="F229"/>
  <c r="G229" s="1"/>
  <c r="E229"/>
  <c r="E228"/>
  <c r="F228" s="1"/>
  <c r="G228" s="1"/>
  <c r="F227"/>
  <c r="G227" s="1"/>
  <c r="E227"/>
  <c r="E226"/>
  <c r="F226" s="1"/>
  <c r="G226" s="1"/>
  <c r="F225"/>
  <c r="G225" s="1"/>
  <c r="E225"/>
  <c r="E224"/>
  <c r="F224" s="1"/>
  <c r="G224" s="1"/>
  <c r="F223"/>
  <c r="G223" s="1"/>
  <c r="E223"/>
  <c r="E222"/>
  <c r="F222" s="1"/>
  <c r="G222" s="1"/>
  <c r="F221"/>
  <c r="G221" s="1"/>
  <c r="E221"/>
  <c r="E220"/>
  <c r="F220" s="1"/>
  <c r="G220" s="1"/>
  <c r="F219"/>
  <c r="G219" s="1"/>
  <c r="E219"/>
  <c r="E218"/>
  <c r="F218" s="1"/>
  <c r="G218" s="1"/>
  <c r="F217"/>
  <c r="G217" s="1"/>
  <c r="E217"/>
  <c r="E216"/>
  <c r="F216" s="1"/>
  <c r="G216" s="1"/>
  <c r="F215"/>
  <c r="G215" s="1"/>
  <c r="E215"/>
  <c r="E214"/>
  <c r="F214" s="1"/>
  <c r="G214" s="1"/>
  <c r="F213"/>
  <c r="G213" s="1"/>
  <c r="E213"/>
  <c r="E212"/>
  <c r="F212" s="1"/>
  <c r="G212" s="1"/>
  <c r="F211"/>
  <c r="G211" s="1"/>
  <c r="E211"/>
  <c r="E210"/>
  <c r="F210" s="1"/>
  <c r="G210" s="1"/>
  <c r="F209"/>
  <c r="G209" s="1"/>
  <c r="E209"/>
  <c r="E208"/>
  <c r="F208" s="1"/>
  <c r="G208" s="1"/>
  <c r="F207"/>
  <c r="G207" s="1"/>
  <c r="E207"/>
  <c r="E206"/>
  <c r="F206" s="1"/>
  <c r="G206" s="1"/>
  <c r="F205"/>
  <c r="G205" s="1"/>
  <c r="E205"/>
  <c r="E204"/>
  <c r="F204" s="1"/>
  <c r="G204" s="1"/>
  <c r="F203"/>
  <c r="G203" s="1"/>
  <c r="E203"/>
  <c r="E202"/>
  <c r="F202" s="1"/>
  <c r="G202" s="1"/>
  <c r="F201"/>
  <c r="G201" s="1"/>
  <c r="E201"/>
  <c r="E200"/>
  <c r="F199"/>
  <c r="G199" s="1"/>
  <c r="E199"/>
  <c r="E198"/>
  <c r="F198" s="1"/>
  <c r="G198" s="1"/>
  <c r="F197"/>
  <c r="G197" s="1"/>
  <c r="E197"/>
  <c r="E196"/>
  <c r="F196" s="1"/>
  <c r="G196" s="1"/>
  <c r="F195"/>
  <c r="G195" s="1"/>
  <c r="E195"/>
  <c r="E194"/>
  <c r="F194" s="1"/>
  <c r="G194" s="1"/>
  <c r="F193"/>
  <c r="G193" s="1"/>
  <c r="E193"/>
  <c r="E192"/>
  <c r="F192" s="1"/>
  <c r="G192" s="1"/>
  <c r="F191"/>
  <c r="G191" s="1"/>
  <c r="E191"/>
  <c r="E190"/>
  <c r="F190" s="1"/>
  <c r="G190" s="1"/>
  <c r="F189"/>
  <c r="G189" s="1"/>
  <c r="E189"/>
  <c r="E188"/>
  <c r="F188" s="1"/>
  <c r="G188" s="1"/>
  <c r="F187"/>
  <c r="G187" s="1"/>
  <c r="E187"/>
  <c r="E186"/>
  <c r="F186" s="1"/>
  <c r="G186" s="1"/>
  <c r="F185"/>
  <c r="G185" s="1"/>
  <c r="E185"/>
  <c r="E184"/>
  <c r="E183"/>
  <c r="E182"/>
  <c r="E181"/>
  <c r="F181" s="1"/>
  <c r="G181" s="1"/>
  <c r="F180"/>
  <c r="G180" s="1"/>
  <c r="E180"/>
  <c r="E179"/>
  <c r="F179" s="1"/>
  <c r="G179" s="1"/>
  <c r="F178"/>
  <c r="G178" s="1"/>
  <c r="E178"/>
  <c r="E177"/>
  <c r="F177" s="1"/>
  <c r="G177" s="1"/>
  <c r="F176"/>
  <c r="G176" s="1"/>
  <c r="E176"/>
  <c r="E175"/>
  <c r="F175" s="1"/>
  <c r="G175" s="1"/>
  <c r="F174"/>
  <c r="G174" s="1"/>
  <c r="E174"/>
  <c r="E173"/>
  <c r="F173" s="1"/>
  <c r="G173" s="1"/>
  <c r="F172"/>
  <c r="G172" s="1"/>
  <c r="E172"/>
  <c r="E171"/>
  <c r="F171" s="1"/>
  <c r="G171" s="1"/>
  <c r="F170"/>
  <c r="G170" s="1"/>
  <c r="E170"/>
  <c r="E169"/>
  <c r="F169" s="1"/>
  <c r="G169" s="1"/>
  <c r="F168"/>
  <c r="G168" s="1"/>
  <c r="E168"/>
  <c r="E167"/>
  <c r="F167" s="1"/>
  <c r="G167" s="1"/>
  <c r="F166"/>
  <c r="G166" s="1"/>
  <c r="H165" s="1"/>
  <c r="E166"/>
  <c r="E165"/>
  <c r="E164"/>
  <c r="F163"/>
  <c r="G163" s="1"/>
  <c r="E163"/>
  <c r="E162"/>
  <c r="F162" s="1"/>
  <c r="G162" s="1"/>
  <c r="F161"/>
  <c r="G161" s="1"/>
  <c r="E161"/>
  <c r="E160"/>
  <c r="F160" s="1"/>
  <c r="G160" s="1"/>
  <c r="F159"/>
  <c r="G159" s="1"/>
  <c r="E159"/>
  <c r="E158"/>
  <c r="F158" s="1"/>
  <c r="G158" s="1"/>
  <c r="F157"/>
  <c r="G157" s="1"/>
  <c r="E157"/>
  <c r="E156"/>
  <c r="F156" s="1"/>
  <c r="G156" s="1"/>
  <c r="F155"/>
  <c r="G155" s="1"/>
  <c r="E155"/>
  <c r="E154"/>
  <c r="F154" s="1"/>
  <c r="G154" s="1"/>
  <c r="F153"/>
  <c r="G153" s="1"/>
  <c r="E153"/>
  <c r="E152"/>
  <c r="F152" s="1"/>
  <c r="G152" s="1"/>
  <c r="F151"/>
  <c r="G151" s="1"/>
  <c r="E151"/>
  <c r="E150"/>
  <c r="F150" s="1"/>
  <c r="G150" s="1"/>
  <c r="F149"/>
  <c r="G149" s="1"/>
  <c r="E149"/>
  <c r="E148"/>
  <c r="F148" s="1"/>
  <c r="G148" s="1"/>
  <c r="F147"/>
  <c r="G147" s="1"/>
  <c r="E147"/>
  <c r="E146"/>
  <c r="F146" s="1"/>
  <c r="G146" s="1"/>
  <c r="F145"/>
  <c r="G145" s="1"/>
  <c r="E145"/>
  <c r="E144"/>
  <c r="F144" s="1"/>
  <c r="G144" s="1"/>
  <c r="F143"/>
  <c r="G143" s="1"/>
  <c r="E143"/>
  <c r="E142"/>
  <c r="F142" s="1"/>
  <c r="G142" s="1"/>
  <c r="E141"/>
  <c r="E140"/>
  <c r="F140" s="1"/>
  <c r="G140" s="1"/>
  <c r="F139"/>
  <c r="G139" s="1"/>
  <c r="E139"/>
  <c r="E138"/>
  <c r="F138" s="1"/>
  <c r="G138" s="1"/>
  <c r="F137"/>
  <c r="G137" s="1"/>
  <c r="E137"/>
  <c r="E136"/>
  <c r="F136" s="1"/>
  <c r="G136" s="1"/>
  <c r="F135"/>
  <c r="G135" s="1"/>
  <c r="E135"/>
  <c r="E134"/>
  <c r="F134" s="1"/>
  <c r="G134" s="1"/>
  <c r="F133"/>
  <c r="G133" s="1"/>
  <c r="E133"/>
  <c r="E132"/>
  <c r="F132" s="1"/>
  <c r="G132" s="1"/>
  <c r="F131"/>
  <c r="G131" s="1"/>
  <c r="E131"/>
  <c r="E130"/>
  <c r="F130" s="1"/>
  <c r="G130" s="1"/>
  <c r="F129"/>
  <c r="G129" s="1"/>
  <c r="E129"/>
  <c r="E128"/>
  <c r="F128" s="1"/>
  <c r="G128" s="1"/>
  <c r="F127"/>
  <c r="G127" s="1"/>
  <c r="E127"/>
  <c r="E126"/>
  <c r="F125"/>
  <c r="G125" s="1"/>
  <c r="E125"/>
  <c r="E124"/>
  <c r="F124" s="1"/>
  <c r="G124" s="1"/>
  <c r="E123"/>
  <c r="E122"/>
  <c r="F122" s="1"/>
  <c r="G122" s="1"/>
  <c r="F121"/>
  <c r="G121" s="1"/>
  <c r="E121"/>
  <c r="E120"/>
  <c r="F119"/>
  <c r="G119" s="1"/>
  <c r="E119"/>
  <c r="E118"/>
  <c r="F118" s="1"/>
  <c r="G118" s="1"/>
  <c r="F117"/>
  <c r="G117" s="1"/>
  <c r="E117"/>
  <c r="E116"/>
  <c r="F116" s="1"/>
  <c r="G116" s="1"/>
  <c r="F115"/>
  <c r="G115" s="1"/>
  <c r="E115"/>
  <c r="E114"/>
  <c r="F114" s="1"/>
  <c r="G114" s="1"/>
  <c r="F113"/>
  <c r="G113" s="1"/>
  <c r="E113"/>
  <c r="E112"/>
  <c r="F112" s="1"/>
  <c r="G112" s="1"/>
  <c r="F111"/>
  <c r="G111" s="1"/>
  <c r="E111"/>
  <c r="E110"/>
  <c r="F110" s="1"/>
  <c r="G110" s="1"/>
  <c r="F109"/>
  <c r="G109" s="1"/>
  <c r="E109"/>
  <c r="E108"/>
  <c r="F108" s="1"/>
  <c r="G108" s="1"/>
  <c r="F107"/>
  <c r="G107" s="1"/>
  <c r="E107"/>
  <c r="E106"/>
  <c r="E105"/>
  <c r="E104"/>
  <c r="F104" s="1"/>
  <c r="G104" s="1"/>
  <c r="F103"/>
  <c r="G103" s="1"/>
  <c r="E103"/>
  <c r="E102"/>
  <c r="F102" s="1"/>
  <c r="G102" s="1"/>
  <c r="E101"/>
  <c r="E100"/>
  <c r="F100" s="1"/>
  <c r="G100" s="1"/>
  <c r="F99"/>
  <c r="G99" s="1"/>
  <c r="E99"/>
  <c r="E98"/>
  <c r="F98" s="1"/>
  <c r="G98" s="1"/>
  <c r="F97"/>
  <c r="G97" s="1"/>
  <c r="E97"/>
  <c r="E96"/>
  <c r="F96" s="1"/>
  <c r="G96" s="1"/>
  <c r="F95"/>
  <c r="G95" s="1"/>
  <c r="E95"/>
  <c r="E94"/>
  <c r="F94" s="1"/>
  <c r="G94" s="1"/>
  <c r="F93"/>
  <c r="G93" s="1"/>
  <c r="E93"/>
  <c r="E92"/>
  <c r="F92" s="1"/>
  <c r="G92" s="1"/>
  <c r="F91"/>
  <c r="G91" s="1"/>
  <c r="E91"/>
  <c r="E90"/>
  <c r="F90" s="1"/>
  <c r="G90" s="1"/>
  <c r="F89"/>
  <c r="G89" s="1"/>
  <c r="E89"/>
  <c r="E88"/>
  <c r="F88" s="1"/>
  <c r="G88" s="1"/>
  <c r="E87"/>
  <c r="F87" s="1"/>
  <c r="G87" s="1"/>
  <c r="E86"/>
  <c r="F86" s="1"/>
  <c r="G86" s="1"/>
  <c r="E85"/>
  <c r="F85" s="1"/>
  <c r="G85" s="1"/>
  <c r="E84"/>
  <c r="F84" s="1"/>
  <c r="G84" s="1"/>
  <c r="E83"/>
  <c r="F83" s="1"/>
  <c r="G83" s="1"/>
  <c r="E82"/>
  <c r="F82" s="1"/>
  <c r="G82" s="1"/>
  <c r="E81"/>
  <c r="F81" s="1"/>
  <c r="G81" s="1"/>
  <c r="E80"/>
  <c r="F80" s="1"/>
  <c r="G80" s="1"/>
  <c r="E79"/>
  <c r="F79" s="1"/>
  <c r="G79" s="1"/>
  <c r="E78"/>
  <c r="F78" s="1"/>
  <c r="G78" s="1"/>
  <c r="E77"/>
  <c r="F77" s="1"/>
  <c r="G77" s="1"/>
  <c r="E76"/>
  <c r="F76" s="1"/>
  <c r="G76" s="1"/>
  <c r="E75"/>
  <c r="F75" s="1"/>
  <c r="G75" s="1"/>
  <c r="E74"/>
  <c r="F74" s="1"/>
  <c r="G74" s="1"/>
  <c r="E73"/>
  <c r="F73" s="1"/>
  <c r="G73" s="1"/>
  <c r="E72"/>
  <c r="F72" s="1"/>
  <c r="G72" s="1"/>
  <c r="E71"/>
  <c r="F71" s="1"/>
  <c r="G71" s="1"/>
  <c r="E70"/>
  <c r="F70" s="1"/>
  <c r="G70" s="1"/>
  <c r="E69"/>
  <c r="F69" s="1"/>
  <c r="G69" s="1"/>
  <c r="F68"/>
  <c r="G68" s="1"/>
  <c r="E68"/>
  <c r="E67"/>
  <c r="F67" s="1"/>
  <c r="G67" s="1"/>
  <c r="F66"/>
  <c r="G66" s="1"/>
  <c r="E66"/>
  <c r="E65"/>
  <c r="F65" s="1"/>
  <c r="G65" s="1"/>
  <c r="F64"/>
  <c r="G64" s="1"/>
  <c r="E64"/>
  <c r="E63"/>
  <c r="F63" s="1"/>
  <c r="G63" s="1"/>
  <c r="F62"/>
  <c r="G62" s="1"/>
  <c r="E62"/>
  <c r="E61"/>
  <c r="F61" s="1"/>
  <c r="G61" s="1"/>
  <c r="F60"/>
  <c r="G60" s="1"/>
  <c r="E60"/>
  <c r="E59"/>
  <c r="F59" s="1"/>
  <c r="G59" s="1"/>
  <c r="F58"/>
  <c r="G58" s="1"/>
  <c r="E58"/>
  <c r="E57"/>
  <c r="E56"/>
  <c r="E55"/>
  <c r="E54"/>
  <c r="F54" s="1"/>
  <c r="G54" s="1"/>
  <c r="E53"/>
  <c r="F53" s="1"/>
  <c r="G53" s="1"/>
  <c r="E52"/>
  <c r="F52" s="1"/>
  <c r="G52" s="1"/>
  <c r="F51"/>
  <c r="G51" s="1"/>
  <c r="E51"/>
  <c r="E50"/>
  <c r="F50" s="1"/>
  <c r="G50" s="1"/>
  <c r="H49" s="1"/>
  <c r="E49"/>
  <c r="E48"/>
  <c r="E47"/>
  <c r="F47" s="1"/>
  <c r="G47" s="1"/>
  <c r="E46"/>
  <c r="F46" s="1"/>
  <c r="G46" s="1"/>
  <c r="E45"/>
  <c r="F45" s="1"/>
  <c r="G45" s="1"/>
  <c r="H44" s="1"/>
  <c r="E44"/>
  <c r="E43"/>
  <c r="E42"/>
  <c r="F42" s="1"/>
  <c r="G42" s="1"/>
  <c r="H41" s="1"/>
  <c r="E41"/>
  <c r="E40"/>
  <c r="E39"/>
  <c r="F39" s="1"/>
  <c r="G39" s="1"/>
  <c r="E38"/>
  <c r="F38" s="1"/>
  <c r="G38" s="1"/>
  <c r="E37"/>
  <c r="F37" s="1"/>
  <c r="G37" s="1"/>
  <c r="E36"/>
  <c r="F36" s="1"/>
  <c r="G36" s="1"/>
  <c r="E35"/>
  <c r="F35" s="1"/>
  <c r="G35" s="1"/>
  <c r="E34"/>
  <c r="F34" s="1"/>
  <c r="G34" s="1"/>
  <c r="H33" s="1"/>
  <c r="E33"/>
  <c r="E32"/>
  <c r="E31"/>
  <c r="F31" s="1"/>
  <c r="G31" s="1"/>
  <c r="E30"/>
  <c r="F30" s="1"/>
  <c r="G30" s="1"/>
  <c r="E29"/>
  <c r="F29" s="1"/>
  <c r="G29" s="1"/>
  <c r="H28" s="1"/>
  <c r="E28"/>
  <c r="E27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H20" s="1"/>
  <c r="E20"/>
  <c r="E19"/>
  <c r="E18"/>
  <c r="F18" s="1"/>
  <c r="G18" s="1"/>
  <c r="F17"/>
  <c r="G17" s="1"/>
  <c r="H16" s="1"/>
  <c r="E17"/>
  <c r="E16"/>
  <c r="E15"/>
  <c r="F14"/>
  <c r="G14" s="1"/>
  <c r="E14"/>
  <c r="E13"/>
  <c r="F13" s="1"/>
  <c r="G13" s="1"/>
  <c r="F12"/>
  <c r="G12" s="1"/>
  <c r="E12"/>
  <c r="E11"/>
  <c r="F11" s="1"/>
  <c r="G11" s="1"/>
  <c r="F10"/>
  <c r="G10" s="1"/>
  <c r="H9" s="1"/>
  <c r="E10"/>
  <c r="E9"/>
  <c r="E8"/>
  <c r="F7"/>
  <c r="G7" s="1"/>
  <c r="E7"/>
  <c r="E6"/>
  <c r="F6" s="1"/>
  <c r="G6" s="1"/>
  <c r="H5" s="1"/>
  <c r="F27" i="2" l="1"/>
  <c r="F26"/>
  <c r="F28" s="1"/>
  <c r="F89"/>
  <c r="F88"/>
  <c r="F90" s="1"/>
  <c r="F129"/>
  <c r="F130"/>
  <c r="F138"/>
  <c r="F139"/>
  <c r="F158"/>
  <c r="F159"/>
  <c r="F178"/>
  <c r="F177"/>
  <c r="F179" s="1"/>
  <c r="F187"/>
  <c r="F188"/>
  <c r="F198"/>
  <c r="F197"/>
  <c r="F199" s="1"/>
  <c r="F207"/>
  <c r="F208"/>
  <c r="F218"/>
  <c r="F217"/>
  <c r="F219" s="1"/>
  <c r="F227"/>
  <c r="F228"/>
  <c r="F236"/>
  <c r="F237"/>
  <c r="F285"/>
  <c r="F284"/>
  <c r="F286" s="1"/>
  <c r="F303"/>
  <c r="F302"/>
  <c r="F304" s="1"/>
  <c r="F324"/>
  <c r="F325"/>
  <c r="F358"/>
  <c r="F359"/>
  <c r="F377"/>
  <c r="F379" s="1"/>
  <c r="F378"/>
  <c r="F399"/>
  <c r="F398"/>
  <c r="F410"/>
  <c r="F411"/>
  <c r="F423"/>
  <c r="F422"/>
  <c r="F424" s="1"/>
  <c r="F432"/>
  <c r="F431"/>
  <c r="F433" s="1"/>
  <c r="F450"/>
  <c r="F449"/>
  <c r="F451" s="1"/>
  <c r="F468"/>
  <c r="F467"/>
  <c r="F469" s="1"/>
  <c r="F486"/>
  <c r="F485"/>
  <c r="F487" s="1"/>
  <c r="F539"/>
  <c r="F541" s="1"/>
  <c r="F540"/>
  <c r="F557"/>
  <c r="F559" s="1"/>
  <c r="F558"/>
  <c r="F594"/>
  <c r="F593"/>
  <c r="F618"/>
  <c r="F620" s="1"/>
  <c r="F619"/>
  <c r="F631"/>
  <c r="F630"/>
  <c r="F632" s="1"/>
  <c r="F642"/>
  <c r="F644" s="1"/>
  <c r="F643"/>
  <c r="F651"/>
  <c r="F653" s="1"/>
  <c r="F652"/>
  <c r="F673"/>
  <c r="F675" s="1"/>
  <c r="F674"/>
  <c r="H56" i="1"/>
  <c r="F16" i="2"/>
  <c r="F15"/>
  <c r="F17" s="1"/>
  <c r="F98"/>
  <c r="F99"/>
  <c r="F109"/>
  <c r="F108"/>
  <c r="F110" s="1"/>
  <c r="F120"/>
  <c r="F119"/>
  <c r="F121" s="1"/>
  <c r="F149"/>
  <c r="F150"/>
  <c r="F167"/>
  <c r="F168"/>
  <c r="F247"/>
  <c r="F246"/>
  <c r="F248" s="1"/>
  <c r="F256"/>
  <c r="F257"/>
  <c r="F267"/>
  <c r="F266"/>
  <c r="F268" s="1"/>
  <c r="F276"/>
  <c r="F275"/>
  <c r="F277" s="1"/>
  <c r="F294"/>
  <c r="F293"/>
  <c r="F295" s="1"/>
  <c r="F309"/>
  <c r="F310"/>
  <c r="F349"/>
  <c r="F350"/>
  <c r="F367"/>
  <c r="F368"/>
  <c r="F386"/>
  <c r="F387"/>
  <c r="F441"/>
  <c r="F440"/>
  <c r="F442" s="1"/>
  <c r="F459"/>
  <c r="F458"/>
  <c r="F460" s="1"/>
  <c r="F477"/>
  <c r="F476"/>
  <c r="F478" s="1"/>
  <c r="F497"/>
  <c r="F498"/>
  <c r="F510"/>
  <c r="F509"/>
  <c r="F511" s="1"/>
  <c r="F521"/>
  <c r="F522"/>
  <c r="F530"/>
  <c r="F531"/>
  <c r="F548"/>
  <c r="F549"/>
  <c r="F570"/>
  <c r="F569"/>
  <c r="F571" s="1"/>
  <c r="F583"/>
  <c r="F582"/>
  <c r="F584" s="1"/>
  <c r="F607"/>
  <c r="F606"/>
  <c r="F608" s="1"/>
  <c r="F664"/>
  <c r="F665"/>
  <c r="F682"/>
  <c r="F683"/>
  <c r="H183" i="1"/>
  <c r="H298" s="1"/>
  <c r="H288"/>
  <c r="F342" i="2"/>
  <c r="F691"/>
  <c r="F692"/>
  <c r="F733"/>
  <c r="F734"/>
  <c r="F751"/>
  <c r="F752"/>
  <c r="F769"/>
  <c r="F770"/>
  <c r="F787"/>
  <c r="F788"/>
  <c r="F805"/>
  <c r="F806"/>
  <c r="F843"/>
  <c r="F844"/>
  <c r="F861"/>
  <c r="F862"/>
  <c r="F879"/>
  <c r="F881" s="1"/>
  <c r="F880"/>
  <c r="F897"/>
  <c r="F899" s="1"/>
  <c r="F898"/>
  <c r="F915"/>
  <c r="F917" s="1"/>
  <c r="F916"/>
  <c r="F933"/>
  <c r="F935" s="1"/>
  <c r="F934"/>
  <c r="F951"/>
  <c r="F953" s="1"/>
  <c r="F952"/>
  <c r="F969"/>
  <c r="F971" s="1"/>
  <c r="F970"/>
  <c r="F987"/>
  <c r="F989" s="1"/>
  <c r="F988"/>
  <c r="F1060"/>
  <c r="F1062" s="1"/>
  <c r="F1061"/>
  <c r="F1073"/>
  <c r="F1072"/>
  <c r="F1074" s="1"/>
  <c r="F1088"/>
  <c r="F1087"/>
  <c r="F1089" s="1"/>
  <c r="F1114"/>
  <c r="F1116" s="1"/>
  <c r="F1115"/>
  <c r="F1125"/>
  <c r="F1127" s="1"/>
  <c r="F1126"/>
  <c r="F1147"/>
  <c r="F1149" s="1"/>
  <c r="F1148"/>
  <c r="F1169"/>
  <c r="F1171" s="1"/>
  <c r="F1170"/>
  <c r="F1187"/>
  <c r="F1189" s="1"/>
  <c r="F1188"/>
  <c r="F1205"/>
  <c r="F1207" s="1"/>
  <c r="F1206"/>
  <c r="F1223"/>
  <c r="F1225" s="1"/>
  <c r="F1224"/>
  <c r="F1245"/>
  <c r="F1244"/>
  <c r="F1246" s="1"/>
  <c r="F1254"/>
  <c r="F1253"/>
  <c r="F1255" s="1"/>
  <c r="F1272"/>
  <c r="F1271"/>
  <c r="F1273" s="1"/>
  <c r="F1290"/>
  <c r="F1289"/>
  <c r="F1291" s="1"/>
  <c r="F1319"/>
  <c r="F1321" s="1"/>
  <c r="F1320"/>
  <c r="F1339"/>
  <c r="F1341" s="1"/>
  <c r="F1340"/>
  <c r="F1361"/>
  <c r="F1363" s="1"/>
  <c r="F1362"/>
  <c r="F1381"/>
  <c r="F1383" s="1"/>
  <c r="F1382"/>
  <c r="F1400"/>
  <c r="F1402" s="1"/>
  <c r="F1401"/>
  <c r="F1418"/>
  <c r="F1420" s="1"/>
  <c r="F1419"/>
  <c r="F1436"/>
  <c r="F1438" s="1"/>
  <c r="F1437"/>
  <c r="F1454"/>
  <c r="F1456" s="1"/>
  <c r="F1455"/>
  <c r="F1472"/>
  <c r="F1474" s="1"/>
  <c r="F1473"/>
  <c r="F1490"/>
  <c r="F1492" s="1"/>
  <c r="F1491"/>
  <c r="F1508"/>
  <c r="F1510" s="1"/>
  <c r="F1509"/>
  <c r="F1526"/>
  <c r="F1528" s="1"/>
  <c r="F1527"/>
  <c r="F1549"/>
  <c r="F1551" s="1"/>
  <c r="F1550"/>
  <c r="F1571"/>
  <c r="F1573" s="1"/>
  <c r="F1572"/>
  <c r="F31"/>
  <c r="F33" s="1"/>
  <c r="F35" s="1"/>
  <c r="F53"/>
  <c r="F55" s="1"/>
  <c r="F57" s="1"/>
  <c r="F61"/>
  <c r="F63" s="1"/>
  <c r="F65" s="1"/>
  <c r="F704"/>
  <c r="F703"/>
  <c r="F705" s="1"/>
  <c r="F715"/>
  <c r="F716"/>
  <c r="F724"/>
  <c r="F725"/>
  <c r="F742"/>
  <c r="F744" s="1"/>
  <c r="F743"/>
  <c r="F760"/>
  <c r="F762" s="1"/>
  <c r="F761"/>
  <c r="F778"/>
  <c r="F780" s="1"/>
  <c r="F779"/>
  <c r="F796"/>
  <c r="F798" s="1"/>
  <c r="F797"/>
  <c r="F816"/>
  <c r="F815"/>
  <c r="F825"/>
  <c r="F827" s="1"/>
  <c r="F826"/>
  <c r="F834"/>
  <c r="F836" s="1"/>
  <c r="F835"/>
  <c r="F852"/>
  <c r="F854" s="1"/>
  <c r="F853"/>
  <c r="F870"/>
  <c r="F872" s="1"/>
  <c r="F871"/>
  <c r="F888"/>
  <c r="F890" s="1"/>
  <c r="F889"/>
  <c r="F906"/>
  <c r="F908" s="1"/>
  <c r="F907"/>
  <c r="F924"/>
  <c r="F926" s="1"/>
  <c r="F925"/>
  <c r="F942"/>
  <c r="F944" s="1"/>
  <c r="F943"/>
  <c r="F960"/>
  <c r="F962" s="1"/>
  <c r="F961"/>
  <c r="F978"/>
  <c r="F980" s="1"/>
  <c r="F979"/>
  <c r="F1002"/>
  <c r="F1001"/>
  <c r="F1019"/>
  <c r="F1021" s="1"/>
  <c r="F1020"/>
  <c r="F1036"/>
  <c r="F1035"/>
  <c r="F1037" s="1"/>
  <c r="F1049"/>
  <c r="F1048"/>
  <c r="F1050" s="1"/>
  <c r="F1101"/>
  <c r="F1100"/>
  <c r="F1102" s="1"/>
  <c r="F1136"/>
  <c r="F1137"/>
  <c r="F1158"/>
  <c r="F1160" s="1"/>
  <c r="F1159"/>
  <c r="F1178"/>
  <c r="F1180" s="1"/>
  <c r="F1179"/>
  <c r="F1196"/>
  <c r="F1198" s="1"/>
  <c r="F1197"/>
  <c r="F1214"/>
  <c r="F1216" s="1"/>
  <c r="F1215"/>
  <c r="F1232"/>
  <c r="F1234" s="1"/>
  <c r="F1233"/>
  <c r="F1263"/>
  <c r="F1262"/>
  <c r="F1281"/>
  <c r="F1280"/>
  <c r="F1282" s="1"/>
  <c r="F1301"/>
  <c r="F1303" s="1"/>
  <c r="F1302"/>
  <c r="F1310"/>
  <c r="F1312" s="1"/>
  <c r="F1311"/>
  <c r="F1328"/>
  <c r="F1330" s="1"/>
  <c r="F1329"/>
  <c r="F1350"/>
  <c r="F1352" s="1"/>
  <c r="F1351"/>
  <c r="F1372"/>
  <c r="F1374" s="1"/>
  <c r="F1373"/>
  <c r="F1391"/>
  <c r="F1393" s="1"/>
  <c r="F1392"/>
  <c r="F1409"/>
  <c r="F1411" s="1"/>
  <c r="F1410"/>
  <c r="F1427"/>
  <c r="F1429" s="1"/>
  <c r="F1428"/>
  <c r="F1445"/>
  <c r="F1447" s="1"/>
  <c r="F1446"/>
  <c r="F1463"/>
  <c r="F1465" s="1"/>
  <c r="F1464"/>
  <c r="F1481"/>
  <c r="F1483" s="1"/>
  <c r="F1482"/>
  <c r="F1499"/>
  <c r="F1501" s="1"/>
  <c r="F1500"/>
  <c r="F1517"/>
  <c r="F1519" s="1"/>
  <c r="F1518"/>
  <c r="F1538"/>
  <c r="F1540" s="1"/>
  <c r="F1539"/>
  <c r="F1560"/>
  <c r="F1562" s="1"/>
  <c r="F1561"/>
  <c r="F68"/>
  <c r="F70" s="1"/>
  <c r="F72" s="1"/>
  <c r="F1582"/>
  <c r="F1583"/>
  <c r="F1593"/>
  <c r="F1594"/>
  <c r="F1615"/>
  <c r="F1616"/>
  <c r="F1637"/>
  <c r="F1639" s="1"/>
  <c r="F1638"/>
  <c r="F1659"/>
  <c r="F1661" s="1"/>
  <c r="F1660"/>
  <c r="F1679"/>
  <c r="F1678"/>
  <c r="F1680" s="1"/>
  <c r="F1690"/>
  <c r="F1692" s="1"/>
  <c r="F1691"/>
  <c r="F1701"/>
  <c r="F1700"/>
  <c r="F1702" s="1"/>
  <c r="F1710"/>
  <c r="F1712" s="1"/>
  <c r="F1711"/>
  <c r="F1721"/>
  <c r="F1720"/>
  <c r="F1722" s="1"/>
  <c r="F1730"/>
  <c r="F1732" s="1"/>
  <c r="F1731"/>
  <c r="F1741"/>
  <c r="F1740"/>
  <c r="F1750"/>
  <c r="F1752" s="1"/>
  <c r="F1751"/>
  <c r="F1761"/>
  <c r="F1760"/>
  <c r="F1762" s="1"/>
  <c r="F1770"/>
  <c r="F1769"/>
  <c r="F1771" s="1"/>
  <c r="F1788"/>
  <c r="F1787"/>
  <c r="F1789" s="1"/>
  <c r="F1806"/>
  <c r="F1805"/>
  <c r="F1807" s="1"/>
  <c r="F1824"/>
  <c r="F1823"/>
  <c r="F1825" s="1"/>
  <c r="F1842"/>
  <c r="F1841"/>
  <c r="F1843" s="1"/>
  <c r="F1860"/>
  <c r="F1859"/>
  <c r="F1861" s="1"/>
  <c r="F1878"/>
  <c r="F1877"/>
  <c r="F1879" s="1"/>
  <c r="F1894"/>
  <c r="F1895"/>
  <c r="F1907"/>
  <c r="F1909" s="1"/>
  <c r="F1908"/>
  <c r="F1932"/>
  <c r="F1934" s="1"/>
  <c r="F1933"/>
  <c r="F1941"/>
  <c r="F1940"/>
  <c r="F1942" s="1"/>
  <c r="F1948"/>
  <c r="F1949"/>
  <c r="F1957"/>
  <c r="F1956"/>
  <c r="F1958" s="1"/>
  <c r="F1964"/>
  <c r="F1966" s="1"/>
  <c r="F1965"/>
  <c r="F1973"/>
  <c r="F1975" s="1"/>
  <c r="F1974"/>
  <c r="F2006"/>
  <c r="F2005"/>
  <c r="F2007" s="1"/>
  <c r="F2022"/>
  <c r="F2024" s="1"/>
  <c r="F2023"/>
  <c r="F2031"/>
  <c r="F2030"/>
  <c r="F2040"/>
  <c r="F2039"/>
  <c r="F2041" s="1"/>
  <c r="F2058"/>
  <c r="F2057"/>
  <c r="F2059" s="1"/>
  <c r="F2076"/>
  <c r="F2075"/>
  <c r="F2077" s="1"/>
  <c r="F2094"/>
  <c r="F2093"/>
  <c r="F2095" s="1"/>
  <c r="F2112"/>
  <c r="F2111"/>
  <c r="F2113" s="1"/>
  <c r="F2130"/>
  <c r="F2129"/>
  <c r="F2131" s="1"/>
  <c r="F2148"/>
  <c r="F2147"/>
  <c r="F2149" s="1"/>
  <c r="F2166"/>
  <c r="F2165"/>
  <c r="F2167" s="1"/>
  <c r="F2184"/>
  <c r="F2183"/>
  <c r="F2185" s="1"/>
  <c r="F2202"/>
  <c r="F2201"/>
  <c r="F2203" s="1"/>
  <c r="F2220"/>
  <c r="F2219"/>
  <c r="F2221" s="1"/>
  <c r="F2244"/>
  <c r="F2245"/>
  <c r="F2253"/>
  <c r="F2255" s="1"/>
  <c r="F2254"/>
  <c r="F2271"/>
  <c r="F2273" s="1"/>
  <c r="F2272"/>
  <c r="F2289"/>
  <c r="F2291" s="1"/>
  <c r="F2290"/>
  <c r="F2309"/>
  <c r="F2308"/>
  <c r="F2310" s="1"/>
  <c r="F2322"/>
  <c r="F2321"/>
  <c r="F2323" s="1"/>
  <c r="F2340"/>
  <c r="F2339"/>
  <c r="F2341" s="1"/>
  <c r="F2358"/>
  <c r="F2357"/>
  <c r="F2359" s="1"/>
  <c r="F2376"/>
  <c r="F2375"/>
  <c r="F2377" s="1"/>
  <c r="F2394"/>
  <c r="F2393"/>
  <c r="F2395" s="1"/>
  <c r="F2412"/>
  <c r="F2411"/>
  <c r="F2413" s="1"/>
  <c r="D55" i="3"/>
  <c r="E55" s="1"/>
  <c r="F55" s="1"/>
  <c r="G55" s="1"/>
  <c r="H55" s="1"/>
  <c r="D54"/>
  <c r="F1604" i="2"/>
  <c r="F1606" s="1"/>
  <c r="F1605"/>
  <c r="F1626"/>
  <c r="F1628" s="1"/>
  <c r="F1627"/>
  <c r="F1648"/>
  <c r="F1650" s="1"/>
  <c r="F1649"/>
  <c r="F1668"/>
  <c r="F1670" s="1"/>
  <c r="F1669"/>
  <c r="F1779"/>
  <c r="F1778"/>
  <c r="F1780" s="1"/>
  <c r="F1797"/>
  <c r="F1796"/>
  <c r="F1798" s="1"/>
  <c r="F1815"/>
  <c r="F1814"/>
  <c r="F1816" s="1"/>
  <c r="F1833"/>
  <c r="F1832"/>
  <c r="F1834" s="1"/>
  <c r="F1851"/>
  <c r="F1850"/>
  <c r="F1852" s="1"/>
  <c r="F1869"/>
  <c r="F1868"/>
  <c r="F1870" s="1"/>
  <c r="F1887"/>
  <c r="F1886"/>
  <c r="F1888" s="1"/>
  <c r="F1916"/>
  <c r="F1915"/>
  <c r="F1917" s="1"/>
  <c r="F1925"/>
  <c r="F1924"/>
  <c r="F1926" s="1"/>
  <c r="F1988"/>
  <c r="F1987"/>
  <c r="F1989" s="1"/>
  <c r="F1997"/>
  <c r="F1996"/>
  <c r="F1998" s="1"/>
  <c r="F2015"/>
  <c r="F2014"/>
  <c r="F2016" s="1"/>
  <c r="F2049"/>
  <c r="F2048"/>
  <c r="F2050" s="1"/>
  <c r="F2067"/>
  <c r="F2066"/>
  <c r="F2068" s="1"/>
  <c r="F2085"/>
  <c r="F2084"/>
  <c r="F2086" s="1"/>
  <c r="F2103"/>
  <c r="F2102"/>
  <c r="F2104" s="1"/>
  <c r="F2121"/>
  <c r="F2120"/>
  <c r="F2122" s="1"/>
  <c r="F2139"/>
  <c r="F2138"/>
  <c r="F2140" s="1"/>
  <c r="F2157"/>
  <c r="F2156"/>
  <c r="F2158" s="1"/>
  <c r="F2175"/>
  <c r="F2174"/>
  <c r="F2176" s="1"/>
  <c r="F2193"/>
  <c r="F2192"/>
  <c r="F2194" s="1"/>
  <c r="F2211"/>
  <c r="F2210"/>
  <c r="F2212" s="1"/>
  <c r="F2229"/>
  <c r="F2228"/>
  <c r="F2230" s="1"/>
  <c r="F2262"/>
  <c r="F2263"/>
  <c r="F2280"/>
  <c r="F2281"/>
  <c r="F2298"/>
  <c r="F2299"/>
  <c r="F2331"/>
  <c r="F2330"/>
  <c r="F2332" s="1"/>
  <c r="F2349"/>
  <c r="F2348"/>
  <c r="F2350" s="1"/>
  <c r="F2367"/>
  <c r="F2366"/>
  <c r="F2368" s="1"/>
  <c r="F2385"/>
  <c r="F2384"/>
  <c r="F2386" s="1"/>
  <c r="F2403"/>
  <c r="F2402"/>
  <c r="F2404" s="1"/>
  <c r="F2418"/>
  <c r="F2419"/>
  <c r="K38" i="3"/>
  <c r="F2032" i="2" l="1"/>
  <c r="F1742"/>
  <c r="F1138"/>
  <c r="F726"/>
  <c r="F717"/>
  <c r="F412"/>
  <c r="F360"/>
  <c r="F326"/>
  <c r="F238"/>
  <c r="F229"/>
  <c r="F209"/>
  <c r="F189"/>
  <c r="F160"/>
  <c r="F140"/>
  <c r="F131"/>
  <c r="F550"/>
  <c r="F39"/>
  <c r="F41" s="1"/>
  <c r="F43" s="1"/>
  <c r="F2420"/>
  <c r="F2300"/>
  <c r="F2282"/>
  <c r="F2264"/>
  <c r="F2246"/>
  <c r="F1950"/>
  <c r="F1896"/>
  <c r="F1617"/>
  <c r="F1595"/>
  <c r="F1584"/>
  <c r="F1264"/>
  <c r="F1003"/>
  <c r="F817"/>
  <c r="F863"/>
  <c r="F845"/>
  <c r="F807"/>
  <c r="F789"/>
  <c r="F771"/>
  <c r="F753"/>
  <c r="F735"/>
  <c r="F693"/>
  <c r="F684"/>
  <c r="F666"/>
  <c r="F532"/>
  <c r="F523"/>
  <c r="F499"/>
  <c r="F388"/>
  <c r="F369"/>
  <c r="F351"/>
  <c r="F311"/>
  <c r="F258"/>
  <c r="F169"/>
  <c r="F151"/>
  <c r="F100"/>
  <c r="F595"/>
  <c r="F400"/>
</calcChain>
</file>

<file path=xl/sharedStrings.xml><?xml version="1.0" encoding="utf-8"?>
<sst xmlns="http://schemas.openxmlformats.org/spreadsheetml/2006/main" count="4500" uniqueCount="903">
  <si>
    <t>PLANILHA SINTÉTICA - PR/AM REFORMA</t>
  </si>
  <si>
    <t>ITEM</t>
  </si>
  <si>
    <t>SERVIÇO</t>
  </si>
  <si>
    <t>Quant.</t>
  </si>
  <si>
    <t>Unid.</t>
  </si>
  <si>
    <t>Unitário [R$]</t>
  </si>
  <si>
    <t>Valor sem BDI [R$]</t>
  </si>
  <si>
    <t>Valor com BDI [R$]</t>
  </si>
  <si>
    <t>Total [R$]</t>
  </si>
  <si>
    <t>SERVIÇOS PRELIMINARES</t>
  </si>
  <si>
    <t>1.1</t>
  </si>
  <si>
    <t>TAPUME DE CHAPA DE MADEIRA COMPENSADA (6MM) - PINTURA A CAL- APROVEITAMENTO 2 X</t>
  </si>
  <si>
    <t>m²</t>
  </si>
  <si>
    <t>1.2</t>
  </si>
  <si>
    <t>PLACA DE OBRA EM CHAPA DE ACO GALVANIZADO</t>
  </si>
  <si>
    <t>DEMOLIÇÕES, RETIRADAS E REMOÇÕES</t>
  </si>
  <si>
    <t>2.1</t>
  </si>
  <si>
    <t>DEMOLICAO DE ALVENARIA DE TIJOLOS FURADOS S/REAPROVEITAMENTO</t>
  </si>
  <si>
    <t>2.2</t>
  </si>
  <si>
    <t>CARGA MANUAL DE ENTULHO EM CAMINHAO BASCULANTE 6 M3</t>
  </si>
  <si>
    <t>m³</t>
  </si>
  <si>
    <t>2.3</t>
  </si>
  <si>
    <t>TRANSPORTE DE ENTULHO COM CAMINHAO BASCULANTE 6 M3, RODOVIA PAVIMENTADA</t>
  </si>
  <si>
    <t>2.4</t>
  </si>
  <si>
    <t>RETIRADA DE ESQUADRIA EM VIDRO TEMPERADO</t>
  </si>
  <si>
    <t>2.5</t>
  </si>
  <si>
    <t>DEMOLIÇÃO DE PISO E CONTRA PISO</t>
  </si>
  <si>
    <t>SERVIÇOS EM TERRA</t>
  </si>
  <si>
    <t>3.1</t>
  </si>
  <si>
    <t>ESCAVAÇÃO MANUAL DE VALA até 1,5m</t>
  </si>
  <si>
    <t>3.2</t>
  </si>
  <si>
    <t>TRANSPORTE DE MATERIAL - BOTA-FORA, D.M.T = 10,0 KM</t>
  </si>
  <si>
    <t>CONCRETO / METÁLICA</t>
  </si>
  <si>
    <t>4.1</t>
  </si>
  <si>
    <t>FORMAS C/TABUAS 3A (2,5X30,0CM) P/M2 P/FUNDACOES,INCL MONTAGEM E DESMONTAGEM (C/REAPR. 2X)</t>
  </si>
  <si>
    <t>4.2</t>
  </si>
  <si>
    <t>ARMACAO ACO CA-50, DIAM. 6,3mm a 12,5mm - FORNECIMENTO / CORTE (PERDA 10%) / DOBRA / COLOCAÇÃO</t>
  </si>
  <si>
    <t>kg</t>
  </si>
  <si>
    <t>4.3</t>
  </si>
  <si>
    <t>ARMACAO DE ACO CA-60 DIAM. 3,4mm a 6,0mm - FORNECIMENTO / CORTE (PERDA 10%) / DOBRA / COLOCAÇÃO</t>
  </si>
  <si>
    <t>4.4</t>
  </si>
  <si>
    <t>CONCRETO ESTRUTURAL FCK=25MPA, VIRADO EM BETONEIRA, NA OBRA, COM LANÇAMENTO</t>
  </si>
  <si>
    <t>4.5</t>
  </si>
  <si>
    <t>ESTRUTURA METALICA EM AÇO ESTRUTURAL</t>
  </si>
  <si>
    <t>4.6</t>
  </si>
  <si>
    <t>PISO WALL PARA AMBIENTE EXTERNO - 40 mm (resistente a chuva, com bordas seladas e impermeabilizadas) - Fornecimento e Instalação, incluindo acessórios de fixação</t>
  </si>
  <si>
    <t>PAREDES E PAINÉIS</t>
  </si>
  <si>
    <t>5.1</t>
  </si>
  <si>
    <t>ALVENARIA EM TIJOLO CERAMICO FURADO 10X20X20CM, 1/2 VEZ, ASSENTADO EM ARGAMASSA TRACO 1:4 (CIMENTO E AREIA),E=1CM</t>
  </si>
  <si>
    <t>5.2</t>
  </si>
  <si>
    <t>VERGAS DE CONCRETO ARMADO PARA ALVENARIA COM APROVEITAMENTO DA MADEIRA POR 10 VEZES</t>
  </si>
  <si>
    <t>5.3</t>
  </si>
  <si>
    <t>DIVISORIA 35MM PAINEL CEGO MIOLO COLMEIA REVESTIDA C/CHAPA LAMINADA EM CORES FIBRA MADEIRA PRENSADA C/MONTANTES ALUMINIO ANODIZADO NATURAL EM
"L" "T" OU "X" INCL PORTAS EXCL SUAS FERRAGENS</t>
  </si>
  <si>
    <t>REVESTIMENTO</t>
  </si>
  <si>
    <t>6.1</t>
  </si>
  <si>
    <t>CHAPISCO TRACO 1:3 (CIMENTO E AREIA), ESPESSURA 0,5CM, PREPARO MANUAL</t>
  </si>
  <si>
    <t>6.2</t>
  </si>
  <si>
    <t>EMBOCO INTERNO, TRACO 1,0:2,0:9,0 SOBRE CHAPISCO 1:3</t>
  </si>
  <si>
    <t>6.3</t>
  </si>
  <si>
    <t>REBOCO PARA PAREDES ARGAMASSA TRACO 1:4,5 (CAL E AREIA FINA PENEIRADA), ESPESSURA 0,5CM, PREPARO MECANICO</t>
  </si>
  <si>
    <t>6.4</t>
  </si>
  <si>
    <t>Revestimento em Porcelanato Versatile Ac Noce Formato: 30 x 60 cm - Fabricante Eliane ou similar</t>
  </si>
  <si>
    <t>6.5</t>
  </si>
  <si>
    <t>Filete Ancara Beige Formato: 7 x 29 cm - Fabricante Eliane ou similar</t>
  </si>
  <si>
    <t>6.6</t>
  </si>
  <si>
    <t>Revestimento em Porcelanato Versatile Ac Beige Formato: 30 x 60 cm - Fabricante Eliane ou similar</t>
  </si>
  <si>
    <t>IMPERMEABILIZAÇÃO</t>
  </si>
  <si>
    <t>7.1</t>
  </si>
  <si>
    <t>IMPERMEABILIZACAO COM MANTA ASFALTICA 4MM</t>
  </si>
  <si>
    <t>PISO</t>
  </si>
  <si>
    <t>8.1</t>
  </si>
  <si>
    <t>Regularizacao de piso/base em argamassa traço 1:3 (cimento e areia), espessura 3,0cm, preparo manual</t>
  </si>
  <si>
    <t>8.2</t>
  </si>
  <si>
    <t>Piso em Porcelanato Versatile Ac Noce Formato: 30 x 60 cm - Fabricante Eliane ou similar</t>
  </si>
  <si>
    <t>8.3</t>
  </si>
  <si>
    <t>REGULARIZACAO DE PISO/BASE EM ARGAMASSA TRACO 1:0,5:5 (CIMENTO, CAL EAREIA), ESPESSURA 2,5CM, PREPARO MECANICO</t>
  </si>
  <si>
    <t>ESQUADRIAS</t>
  </si>
  <si>
    <t>9.1</t>
  </si>
  <si>
    <t>PORTA DE ABRIR EM ALUMINIO TIPO VENEZIANA, PERFIL SERIE 25, COM GUARNICOES</t>
  </si>
  <si>
    <t>9.2</t>
  </si>
  <si>
    <t>JANELA DE ALUMINIO TIPO MAXIM-AIR, SERIE 25</t>
  </si>
  <si>
    <t>9.3</t>
  </si>
  <si>
    <t>PORTA DE VIDRO TEMPERADO, 0,9X2,10M, ESPESSURA 10MM, INCLUSIVE ACESSORIOS</t>
  </si>
  <si>
    <t>un</t>
  </si>
  <si>
    <t>9.4</t>
  </si>
  <si>
    <t>PORTA DE MADEIRA COMPENSADA LISA PARA CERA/VERNIZ, 0,90X2,10M, INCLUSO ADUELA 1A, ALIZAR 1A E DOBRADICA COM ANEL</t>
  </si>
  <si>
    <t>9.5</t>
  </si>
  <si>
    <t>Esquadrias de vidro temperado (apenas colocação)</t>
  </si>
  <si>
    <t>INSTALAÇÕES ELÉTRICAS</t>
  </si>
  <si>
    <t>10.1</t>
  </si>
  <si>
    <t>ALIMENTADORES</t>
  </si>
  <si>
    <t>10.1.1</t>
  </si>
  <si>
    <t>CAIXA estampada esmaltada - 4 " x 4 "</t>
  </si>
  <si>
    <t>10.1.2</t>
  </si>
  <si>
    <t>CAIXA DE PASSAGEM EM AÇO CHAPA 16awg 30X30X12cm COM TAMPA</t>
  </si>
  <si>
    <t>10.1.3</t>
  </si>
  <si>
    <t>CURVA vertical externa 90 para eletrocalha de 100x50mm, ref.: 4.X12 Marvitec</t>
  </si>
  <si>
    <t>10.1.4</t>
  </si>
  <si>
    <t>CURVA vertical interna 90 para eletrocalha de 100x50mm, ref  Marvitec</t>
  </si>
  <si>
    <t>10.1.5</t>
  </si>
  <si>
    <t>DERIVAÇÃO LATERAL de perfilado para eletroduto de Ø 3/4 ", confeccionado em ferro galvanizado, ref.: 1235 Marvitec</t>
  </si>
  <si>
    <t>10.1.6</t>
  </si>
  <si>
    <t>Eletroduto F.G. pesado Ø(3/4”), com acessórios</t>
  </si>
  <si>
    <t>m</t>
  </si>
  <si>
    <t>10.1.7</t>
  </si>
  <si>
    <t>Eletroduto F.G. pesado Ø(1.1/2”), com acessórios</t>
  </si>
  <si>
    <t>10.1.8</t>
  </si>
  <si>
    <t>Eletroduto F.G. pesado Ø(2”), com acessórios</t>
  </si>
  <si>
    <t>10.1.9</t>
  </si>
  <si>
    <t>Duto Standart 73x25mm Ref. DUTOTEC DT11100.00</t>
  </si>
  <si>
    <t>10.1.10</t>
  </si>
  <si>
    <t>Duto Standart Curva vertical  73x25mm</t>
  </si>
  <si>
    <t>10.1.11</t>
  </si>
  <si>
    <t>Duto Standart Curva Interna  73x25mm</t>
  </si>
  <si>
    <t>10.1.12</t>
  </si>
  <si>
    <t>Duto Standart Curva Externa  73x25mm</t>
  </si>
  <si>
    <t>10.1.13</t>
  </si>
  <si>
    <t>EMENDA interna " I " para perfilados 38x38mm, confeccionado em ferro galvanizado, medindo 152mm, ref.: 1240 Marvitec</t>
  </si>
  <si>
    <t>10.1.14</t>
  </si>
  <si>
    <t>CAIXA de derivação tipo " L " para perfilado de 38x38mm em ferro galvanizado, com tampa, medindo 100x100x57mm,  Marvitec</t>
  </si>
  <si>
    <t>10.1.15</t>
  </si>
  <si>
    <t>FLANGE para ligação em painel para eletrocalha de 100x50mm, ref.: 4.x39 Marvitec</t>
  </si>
  <si>
    <t>10.1.16</t>
  </si>
  <si>
    <t>INTERRUPTOR de duas teclas (10A / 250V), em espelho 4 " x 4 "</t>
  </si>
  <si>
    <t>10.1.17</t>
  </si>
  <si>
    <t>INTERRUPTOR unipolar, uma tecla simples (10A / 250V), em espelho 4 " x 4 "</t>
  </si>
  <si>
    <t>10.1.18</t>
  </si>
  <si>
    <t>INTERRUPTOR PARALELO DUPLO (10A/250V), EM ESPELHO 4" X 2" REF.: PIAL LEGRAND</t>
  </si>
  <si>
    <t>10.1.19</t>
  </si>
  <si>
    <t>PERFILADO perfurado 38x38mm em chapa #16 – galvanizado e com tampa ref.: 1001 Marvitec</t>
  </si>
  <si>
    <t>10.1.20</t>
  </si>
  <si>
    <t>SAÍDA horizontal de eletrocalha para eletroduto de Ø 3/4 ", confeccionado em ferro galvanizado, ref.: 40 Marvitec</t>
  </si>
  <si>
    <t>10.1.21</t>
  </si>
  <si>
    <t>SUPORTE metálico completo c/ tirante p/ fixação à laje de perfilados 38x38mm</t>
  </si>
  <si>
    <t>10.1.22</t>
  </si>
  <si>
    <t>SUPORTE metálico c/ tirante p/ fixação ao perfilado de luminárias</t>
  </si>
  <si>
    <t>10.1.23</t>
  </si>
  <si>
    <t>SUPORTE metálico completo c/ tirante p/ fixação à laje de eletrocalhas 100x50mm</t>
  </si>
  <si>
    <t>10.1.24</t>
  </si>
  <si>
    <t>TÊ horizontal para eletrocalha de 100x50mm, ref.: 4.X32 Marvitec</t>
  </si>
  <si>
    <t>10.1.25</t>
  </si>
  <si>
    <t>CAIXA de derivação " T " para perfilados 38x38mm, confeccionado em ferro galvanizado, com tampa, medindo 100x100x57mm,  Marvitec</t>
  </si>
  <si>
    <t>10.1.26</t>
  </si>
  <si>
    <t>TERMINAL para eletrocalha de 150x50mm, ref.: 4.x39 Marvitec</t>
  </si>
  <si>
    <t>10.1.27</t>
  </si>
  <si>
    <t>Tomada universal 2P+T (15A/250V), em porta equipamento standar 111x38x100mm</t>
  </si>
  <si>
    <t>10.1.28</t>
  </si>
  <si>
    <t>TOMADA universal 2P+T (15A/250V) completa, instalada em perfilado, para luminárias</t>
  </si>
  <si>
    <t>10.1.29</t>
  </si>
  <si>
    <t>TOMADA universal dupla 2P+T (15A/250V) em porta equipamento standar 111x38x100mm</t>
  </si>
  <si>
    <t>10.1.30</t>
  </si>
  <si>
    <t>Eletrocalha perf 100x50 com tampa de encaixe galv. eletrolítica tipo "U" (sem abas)  em chapa 16AWG  REF.:4200</t>
  </si>
  <si>
    <t>10.1.31</t>
  </si>
  <si>
    <t>Eletrocalha perf 200x100 com tampa de encaixe galv. eletrolítica tipo "U" (sem abas)  em chapa 16AWG  REF.:4200</t>
  </si>
  <si>
    <t>10.1.32</t>
  </si>
  <si>
    <t>Curva horizontal para Eletrocalha perf 200x100mm em chapa 16AWG</t>
  </si>
  <si>
    <t>10.1.33</t>
  </si>
  <si>
    <t>Curva vertical para Eletrocalha 200x100mm em chapa 16AWG</t>
  </si>
  <si>
    <t>10.1.34</t>
  </si>
  <si>
    <t>TERMINAL TIPO AGULHA 2,5MM2</t>
  </si>
  <si>
    <t>10.1.35</t>
  </si>
  <si>
    <t>TERMINAL DE PRESSÃO 2,5MM2</t>
  </si>
  <si>
    <t>10.1.36</t>
  </si>
  <si>
    <t>TERMINAL TIPO AGULHA 4,0MM2</t>
  </si>
  <si>
    <t>10.1.37</t>
  </si>
  <si>
    <t>TERMINAL DE PRESSÃO 4,0MM2</t>
  </si>
  <si>
    <t>10.1.38</t>
  </si>
  <si>
    <t>TERMINAL TIPO AGULHA 16,0MM2</t>
  </si>
  <si>
    <t>10.1.39</t>
  </si>
  <si>
    <t>TERMINAL DE PRESSÃO 16,0MM2</t>
  </si>
  <si>
    <t>10.1.40</t>
  </si>
  <si>
    <t>TERMINAL TIPO AGULHA 25,0MM2</t>
  </si>
  <si>
    <t>10.1.41</t>
  </si>
  <si>
    <t>TERMINAL DE PRESSÃO 25,0MM2</t>
  </si>
  <si>
    <t>10.1.42</t>
  </si>
  <si>
    <t>TERMINAL TIPO AGULHA 35,0MM2</t>
  </si>
  <si>
    <t>10.1.43</t>
  </si>
  <si>
    <t>TERMINAL DE PRESSÃO 35,0MM2</t>
  </si>
  <si>
    <t>10.2</t>
  </si>
  <si>
    <t>LUMINÁRIAS</t>
  </si>
  <si>
    <t>10.2.1</t>
  </si>
  <si>
    <t>LUMINÁRIA fluorescente 2x32W Ref.: 2790 Itaim com reator eletrônico 2x32W AFP ref.: Phillips, completa</t>
  </si>
  <si>
    <t>10.2.2</t>
  </si>
  <si>
    <t>LUMINÁRIA circular de embutir com lâmpada 26W Ref. 8140  Itaim, completa</t>
  </si>
  <si>
    <t>10.2.3</t>
  </si>
  <si>
    <t>ARANDELA de sobrepor, corpo e grade em ferro fundido pintado na cor cinza martelado, com lâmpada de 60W REF.: 8043.1A1.450  ITAIM ou equivalente</t>
  </si>
  <si>
    <t>10.3</t>
  </si>
  <si>
    <t>CABEAMENTO</t>
  </si>
  <si>
    <t>10.3.a</t>
  </si>
  <si>
    <t>CABEAMENTO ALIMENTAÇÃO</t>
  </si>
  <si>
    <t>10.3.1</t>
  </si>
  <si>
    <t>CABO seção 6 mm² 0,6/1kV Ref.: Sintenax Flex Prysmian</t>
  </si>
  <si>
    <t>10.3.2</t>
  </si>
  <si>
    <t>CABO seção 10 mm² 0,6/1kV Ref.: Sintenax Flex Prysmiani</t>
  </si>
  <si>
    <t>10.3.3</t>
  </si>
  <si>
    <t>CABO seção 16 mm² 0,6/1kV Ref.: Sintenax Flex Prysmiani</t>
  </si>
  <si>
    <t>10.3.4</t>
  </si>
  <si>
    <t>CABO seção 25 mm² 0,6/1kV Ref.: Ref.: Sintenax Flex Prysmian</t>
  </si>
  <si>
    <t>10.3.5</t>
  </si>
  <si>
    <t>CABO seção 35 mm² 0,6/1kV Ref.: Ref.: Sintenax Flex Prysmian</t>
  </si>
  <si>
    <t>10.3.6</t>
  </si>
  <si>
    <t>CABO seção 120 mm² 0,6/1kV Ref.: Sintenax Flex Prysmian</t>
  </si>
  <si>
    <t>10.3.7</t>
  </si>
  <si>
    <t>CABO seção 150 mm² 0,6/1kV Ref.: Sintenax Flex Prysmian</t>
  </si>
  <si>
    <t>10.3.8</t>
  </si>
  <si>
    <t>CABO seção 185 mm² 0,6/1kV Ref.: Sintenax Flex Prysmian</t>
  </si>
  <si>
    <t>10.3.9</t>
  </si>
  <si>
    <t>CABO seção 240 mm² 0,6/1kV Ref.: Sintenax Flex Prysmian</t>
  </si>
  <si>
    <t>10.3.10</t>
  </si>
  <si>
    <t>CABO TRIPOLAR SEÇÃO 10,MM2 0,6/1KV, REF.: SINTENAX FLEX PIRELLI - Alimentação condensadora RAS10</t>
  </si>
  <si>
    <t>10.3.11</t>
  </si>
  <si>
    <t>CABO TRIPOLAR SEÇÃO 16,MM2 0,6/1KV, REF.: SINTENAX FLEX PIRELLI - Alimentação condensadora RAS16</t>
  </si>
  <si>
    <t>10.3.12</t>
  </si>
  <si>
    <t>CABO SEÇÃO 10,0MM2 450/750V, REF.: PIRASTIC FLEX PIRELLI - Terra RAS10</t>
  </si>
  <si>
    <t>10.3.13</t>
  </si>
  <si>
    <t>CABO SEÇÃO 16,0MM2 450/750V, REF.: PIRASTIC FLEX PIRELLI - Terra RAS16</t>
  </si>
  <si>
    <t>10.3.b</t>
  </si>
  <si>
    <t>CABEAMENTO TOMADAS NORMAIS</t>
  </si>
  <si>
    <t>10.3.14</t>
  </si>
  <si>
    <t>CABO seção 2,5 mm² 450/750V, flexíveis, encordoamento classe V do tipo Superastic Prysmian ou equivalente técnico comprovado</t>
  </si>
  <si>
    <t>10.3.15</t>
  </si>
  <si>
    <t>CABO SEÇÃO 4,0MM2 450/750V, REF.: PIRASTIC FLEX PIRELLI</t>
  </si>
  <si>
    <t>10.3.c</t>
  </si>
  <si>
    <t>CABEAMENTO ILUMINAÇÃO</t>
  </si>
  <si>
    <t>10.3.16</t>
  </si>
  <si>
    <t>CABO PP 3 x 1,5 mm² flexível 750V</t>
  </si>
  <si>
    <t>10.3.17</t>
  </si>
  <si>
    <t>10.4</t>
  </si>
  <si>
    <t>QUADROS E EQUIPAMENTOS</t>
  </si>
  <si>
    <t>10.4.1</t>
  </si>
  <si>
    <t>Quadro Elétrico QGBT completo</t>
  </si>
  <si>
    <t>10.4.2</t>
  </si>
  <si>
    <t>Quadro Elétrico QGBT-N completo</t>
  </si>
  <si>
    <t>10.4.3</t>
  </si>
  <si>
    <t>Quadro Elétrico QGBT-AC completo</t>
  </si>
  <si>
    <t>10.4.4</t>
  </si>
  <si>
    <t>Quadro Elétrico QTE-CPD completo</t>
  </si>
  <si>
    <t>10.4.5</t>
  </si>
  <si>
    <t>Quadro Elétrico QTE-1SS completo</t>
  </si>
  <si>
    <t>10.4.6</t>
  </si>
  <si>
    <t>Quadro Elétrico QTE-TERREO completo</t>
  </si>
  <si>
    <t>10.4.7</t>
  </si>
  <si>
    <t>Quadro Elétrico QTN-1SS completo</t>
  </si>
  <si>
    <t>10.4.8</t>
  </si>
  <si>
    <t>Quadro Elétrico QTN-TERREO completo</t>
  </si>
  <si>
    <t>10.4.9</t>
  </si>
  <si>
    <t>Quadro Elétrico QTAC-1SS completo</t>
  </si>
  <si>
    <t>10.4.10</t>
  </si>
  <si>
    <t>Quadro Elétrico QTAC-1PAV completo</t>
  </si>
  <si>
    <t>10.4.11</t>
  </si>
  <si>
    <t>Quadro Elétrico QTAC-2PAV completo</t>
  </si>
  <si>
    <t>10.4.12</t>
  </si>
  <si>
    <t>Quadro Elétrico QTAC-3PAV completo</t>
  </si>
  <si>
    <t>10.4.13</t>
  </si>
  <si>
    <t>Quadro Elétrico QTAC-4PAV completo</t>
  </si>
  <si>
    <t>10.4.14</t>
  </si>
  <si>
    <t>Quadro Elétrico QTAC-5PAV completo</t>
  </si>
  <si>
    <t>10.5</t>
  </si>
  <si>
    <t>SUBESTAÇÃO</t>
  </si>
  <si>
    <t>10.5.1</t>
  </si>
  <si>
    <t>TRAFO a seco trifásico de 300KVA - 13.800/380/220V - 60 Hz Siemens ou equivalente</t>
  </si>
  <si>
    <t>10.5.2</t>
  </si>
  <si>
    <t>SUPORTE para T.C. E T.P. - padrão da concessionária local</t>
  </si>
  <si>
    <t>10.5.3</t>
  </si>
  <si>
    <t>HASTE de aterramento Copperweld Ø 5/8 " x 2400 mm</t>
  </si>
  <si>
    <t>10.5.4</t>
  </si>
  <si>
    <t>CONECTOR para haste e cabo 50 mm²</t>
  </si>
  <si>
    <t>10.5.5</t>
  </si>
  <si>
    <t>CHAVE seccionadora ação simultânea – 400A-15KV trifásica fab. GVI</t>
  </si>
  <si>
    <t>10.5.6</t>
  </si>
  <si>
    <t>BUCHA de passagem INT./INT. - 15KV</t>
  </si>
  <si>
    <t>10.5.7</t>
  </si>
  <si>
    <t>ISOLADOR pedestral 15KV</t>
  </si>
  <si>
    <t>10.5.8</t>
  </si>
  <si>
    <t>CANALETA para cabo de baixa tensão 30x30cm</t>
  </si>
  <si>
    <t>10.5.9</t>
  </si>
  <si>
    <t>VERGALHÃO de cobre eletrolítico 10,0mm Ficap ou equivalente</t>
  </si>
  <si>
    <t>10.5.10</t>
  </si>
  <si>
    <t>TELAMENTO anti-inseto incluisive fixação</t>
  </si>
  <si>
    <t>m2</t>
  </si>
  <si>
    <t>10.5.11</t>
  </si>
  <si>
    <t>PROLONGAMENTO do acionamento da chave</t>
  </si>
  <si>
    <t>10.5.12</t>
  </si>
  <si>
    <t>ACIONAMENTO da chave seccionadora</t>
  </si>
  <si>
    <t>10.5.13</t>
  </si>
  <si>
    <t>CAIXA para medição tipo F5 para uso interno 0.7mx0.55mx0.30m fab. Metalurgica Globo ou equivalente</t>
  </si>
  <si>
    <t>10.5.14</t>
  </si>
  <si>
    <t>CAIXA de aterramento em alvenaria medindo 300x300x400mm com tampão de ferro fundido T-16</t>
  </si>
  <si>
    <t>10.5.15</t>
  </si>
  <si>
    <t>CABO 25mm² nu –  15kV– Classe de Encord. 2 XEPL FICAP ou equivalente</t>
  </si>
  <si>
    <t>10.5.16</t>
  </si>
  <si>
    <t>CABO de cobre nu 50mm²</t>
  </si>
  <si>
    <t>10.5.17</t>
  </si>
  <si>
    <t>CAIXA DE EQUIPOTENCIALIZAÇÃO 20X20X12cm DE SOBREPOR EM AÇO CHAPA 16AWG, COM BARRAMENTO DE COBRE.</t>
  </si>
  <si>
    <t>10.5.18</t>
  </si>
  <si>
    <t>GRADE móvel de proteção em cantoneira com dispositivo de selagem 1.00x3.00m</t>
  </si>
  <si>
    <t>10.5.19</t>
  </si>
  <si>
    <t>GRADE móvel de proteção em cantoneira com dispositivo de selagem 1.40x1.80m</t>
  </si>
  <si>
    <t>10.5.20</t>
  </si>
  <si>
    <t>GRADE móvel de proteção em cantoneira com dispositivo de selagem 2.20x1.80m</t>
  </si>
  <si>
    <t>10.5.21</t>
  </si>
  <si>
    <t>VENEZIANA (80 x 160 cm) tipo "chicana", de metalon, com tela em malha de 5 a 13 mm</t>
  </si>
  <si>
    <t>10.5.22</t>
  </si>
  <si>
    <t>PLACAS de advertência</t>
  </si>
  <si>
    <t>INSTALAÇÕES HIDRÁULICAS</t>
  </si>
  <si>
    <t>11.1</t>
  </si>
  <si>
    <t>REGISTRO DE GAVETA COM CANOPLA Ø 32MM (1.1/4") - FORNECIMENTO E INSTALAÇÃO</t>
  </si>
  <si>
    <t>11.2</t>
  </si>
  <si>
    <t>TUBO PVC SOLDÁVEL ÁGUA FRIA DN 25MM, INCLUSIVE CONEXÕES - FORNECIMENTO E INSTALAÇÃO</t>
  </si>
  <si>
    <t>11.3</t>
  </si>
  <si>
    <t>TUBO PVC SOLDÁVEL ÁGUA FRIA DN 40MM, INCLUSIVE CONEXÕES - FORNECIMENTO E INSTALAÇÃO</t>
  </si>
  <si>
    <t>11.4</t>
  </si>
  <si>
    <t>TUBO PVC ESGOTO JS PREDIAL DN 40MM, INCLUSIVE CONEXÕES - FORNECIMENTO E INSTALAÇÃO</t>
  </si>
  <si>
    <t>11.5</t>
  </si>
  <si>
    <t>TUBO PVC ESGOTO DN 50MM, INCLUSIVE CONEXÕES - FORNECIMENTO E INSTALAÇÃO</t>
  </si>
  <si>
    <t>11.6</t>
  </si>
  <si>
    <t>TUBO PVC ESGOTO DN 100MM, INCLUSIVE CONEXÕES - FORNECIMENTO E INSTALAÇÃO</t>
  </si>
  <si>
    <t>11.7</t>
  </si>
  <si>
    <t>VALVULA DESCARGA 1.1/4" COM REGISTRO, ACABAMENTO EM METAL CROMADO - FORNECIMENTO E INSTALACAO</t>
  </si>
  <si>
    <t>11.8</t>
  </si>
  <si>
    <t>TE DE PVC SOLDAVEL AGUA FRIA 40MM - FORNECIMENTO E INSTALACAO</t>
  </si>
  <si>
    <t>11.9</t>
  </si>
  <si>
    <t>REDUCAO DE PVC SOLDAVEL AGUA FRIA 40X25MM - FORNECIMENTO E INSTALACAO</t>
  </si>
  <si>
    <t>11.10</t>
  </si>
  <si>
    <t>ADAPTADOR PVC SOLDAVEL 40MMX1.1/4 - FORNECIMENTO E INSTALACAO</t>
  </si>
  <si>
    <t>11.11</t>
  </si>
  <si>
    <t>TE SANITARIO 100X50MM, COM ANÉIS - FORNECIMENTO E INSTALACAO</t>
  </si>
  <si>
    <t>11.12</t>
  </si>
  <si>
    <t>JUNCAO PVC ESGOTO 100X100MM - FORNECIMENTO E INSTALACAO</t>
  </si>
  <si>
    <t>11.13</t>
  </si>
  <si>
    <t>JUNCAO PVC ESGOTO 100X50MM - FORNECIMENTO E INSTALACAO</t>
  </si>
  <si>
    <t>11.14</t>
  </si>
  <si>
    <t>CAIXA SIFONADA EM PVC 150X185X75MM SIMPLES - FORNECIMENTO E INSTALAÇÃO</t>
  </si>
  <si>
    <t>11.15</t>
  </si>
  <si>
    <t>SIFAO EM METAL CROMADO - FORNECIMENTO E INSTALACAO</t>
  </si>
  <si>
    <t>11.16</t>
  </si>
  <si>
    <t>VALVULA EM METAL CROMADO - FORNECIMENTO E INSTALACAO</t>
  </si>
  <si>
    <t>SISTEMA CLIMATIZAÇÃO</t>
  </si>
  <si>
    <t>12.1</t>
  </si>
  <si>
    <t>EQUIPAMENTOS</t>
  </si>
  <si>
    <t>12.1.1</t>
  </si>
  <si>
    <t>UNIDADE CONDENSADORA CAPACIDADE 38.710 Kcal/h - COMP. INVERTER - REF.: RAS16FSNB-HITACHI</t>
  </si>
  <si>
    <t>12.1.2</t>
  </si>
  <si>
    <t>UNIDADE CONDENSADORA CAPACIDADE 24.090 Kcal/h - COMP. INVERTER - REF.: RAS10FSNB-HITACHI</t>
  </si>
  <si>
    <t>12.1.3</t>
  </si>
  <si>
    <t>UNIDADE EVAPORADORA DE PAREDE - CAPACIDADE 2.410 Kcal/h - REF.: RPK1,0FSNSM2 - HITACHI - CONTROLE REMOTO COM FIO</t>
  </si>
  <si>
    <t>12.1.4</t>
  </si>
  <si>
    <t>UNIDADE EVAPORADORA DE PAREDE - CAPACIDADE 3.440 Kcal/h - REF.: RPK1,5FSNSM2 - HITACHI - CONTROLE REMOTO COM FIO</t>
  </si>
  <si>
    <t>12.1.5</t>
  </si>
  <si>
    <t>UNIDADE CONDENSADORA/EVAPORADORA DE PAREDE - CAPACIDADE 9.000 BTU/h - REF.: RPK09A / RAA09A - HITACHI - CONTROLE REMOTO COM FIO</t>
  </si>
  <si>
    <t>12.1.6</t>
  </si>
  <si>
    <t>UNIDADE EVAPORADORA CASSETE 4 VIAS - CAPACIDADE 9.640 Kcal/h- REF.: RCI4,0FSNB1 - HITACHI - CONTROLE REMOTO COM FIO</t>
  </si>
  <si>
    <t>12.1.7</t>
  </si>
  <si>
    <t>UNIDADE EVAPORADORA CASSETE 4 VIAS - CAPACIDADE 3.700 Kcal/h- REF.: RCI1,5FSNB1 - HITACHI - CONTROLE REMOTO COM FIO</t>
  </si>
  <si>
    <t>12.1.8</t>
  </si>
  <si>
    <t>UNIDADE EVAPORADORA CASSETE 4 VIAS - CAPACIDADE 7.230 Kcal/h- REF.: RCI3,0FSNB1 - HITACHI - CONTROLE REMOTO COM FIO</t>
  </si>
  <si>
    <t>12.1.9</t>
  </si>
  <si>
    <t>UNIDADE EVAPORADORA CASSETE 4 VIAS - CAPACIDADE 6.110 Kcal/h- REF.: RCI2,5FSNB1  - HITACHI - CONTROLE REMOTO COM FIO</t>
  </si>
  <si>
    <t>12.1.10</t>
  </si>
  <si>
    <t>UNIDADE EVAPORADORA CASSETE 4 VIAS - CAPACIDADE 4.820 Kcal/h- REF.: RCI2,0FSNB1  - HITACHI - CONTROLE REMOTO COM FIO</t>
  </si>
  <si>
    <t>12.1.11</t>
  </si>
  <si>
    <t>GABINETE DE VENTILAÇÃO, SIROCCO, DUPLA ASPIRAÇÃO, VAZÃO 900m3/h, PED 15mmca - REF.: GVS 7/7 - OTAM</t>
  </si>
  <si>
    <t>12.1.12</t>
  </si>
  <si>
    <t>GABINETE DE VENTILAÇÃO, SIROCCO, DUPLA ASPIRAÇÃO, VAZÃO 1.130m3/h, PED 25mmca - REF.: GVS 7/7 - OTAM</t>
  </si>
  <si>
    <t>12.1.13</t>
  </si>
  <si>
    <t>EXAUSTOR FABRICANTE: MULTIVAC MODELO: MURO 150</t>
  </si>
  <si>
    <t>12.1.14</t>
  </si>
  <si>
    <t>CONTROLE CENTRAL de automação do sistema de climatização</t>
  </si>
  <si>
    <t>12.1.15</t>
  </si>
  <si>
    <t>SUPORTE para equipamentos de climatização</t>
  </si>
  <si>
    <t>12.2</t>
  </si>
  <si>
    <t>REDE FRIGORÍGENA</t>
  </si>
  <si>
    <t>12.2.1</t>
  </si>
  <si>
    <t>TUBULAÇÃO de cobre Ø 1/4 " - completa com isolamento</t>
  </si>
  <si>
    <t>12.2.2</t>
  </si>
  <si>
    <t>TUBULAÇÃO de cobre Ø 3/8 " - completa com isolamento</t>
  </si>
  <si>
    <t>12.2.3</t>
  </si>
  <si>
    <t>TUBULAÇÃO de cobre Ø 1/2 " - completa com isolamento</t>
  </si>
  <si>
    <t>12.2.4</t>
  </si>
  <si>
    <t>TUBULAÇÃO de cobre Ø 5/8 " - completa com isolamento</t>
  </si>
  <si>
    <t>12.2.5</t>
  </si>
  <si>
    <t>TUBULAÇÃO de cobre Ø 3/4 " - completa com isolamento</t>
  </si>
  <si>
    <t>12.2.6</t>
  </si>
  <si>
    <t>TUBULAÇÃO de cobre Ø 7/8 " - completa com isolamento</t>
  </si>
  <si>
    <t>12.2.7</t>
  </si>
  <si>
    <t>TUBULAÇÃO de cobre Ø 1 1/8 " - completa com isolamento</t>
  </si>
  <si>
    <t>12.2.8</t>
  </si>
  <si>
    <t>CURVA 90 de cobre Ø 1/4 "</t>
  </si>
  <si>
    <t>12.2.9</t>
  </si>
  <si>
    <t>CURVA 90 de cobre Ø 3/8 "</t>
  </si>
  <si>
    <t>12.2.10</t>
  </si>
  <si>
    <t>CURVA 90 de cobre Ø 1/2 "</t>
  </si>
  <si>
    <t>12.2.11</t>
  </si>
  <si>
    <t>CURVA 90 de cobre Ø 5/8 "</t>
  </si>
  <si>
    <t>12.2.12</t>
  </si>
  <si>
    <t>CURVA 90 de cobre Ø 3/4 "</t>
  </si>
  <si>
    <t>12.2.13</t>
  </si>
  <si>
    <t>CURVA 90 de cobre Ø 7/8 "</t>
  </si>
  <si>
    <t>12.2.14</t>
  </si>
  <si>
    <t>CURVA 90 de cobre Ø 1.1/8 "</t>
  </si>
  <si>
    <t>12.2.15</t>
  </si>
  <si>
    <t>LUVA de cobre Ø 5/8 "</t>
  </si>
  <si>
    <t>12.2.16</t>
  </si>
  <si>
    <t>LUVA de cobre Ø 3/4 "</t>
  </si>
  <si>
    <t>12.2.17</t>
  </si>
  <si>
    <t>LUVA de cobre Ø 7/8 "</t>
  </si>
  <si>
    <t>12.2.18</t>
  </si>
  <si>
    <t>LUVA de cobre Ø 1.1/8 "</t>
  </si>
  <si>
    <t>12.2.19</t>
  </si>
  <si>
    <t>Kit de ramificação para as linhas de gás e líquido do sistema SET FREE tipo E102SNB</t>
  </si>
  <si>
    <t>12.2.20</t>
  </si>
  <si>
    <t>Kit de ramificação para as linhas de gás e líquido do sistema SET FREE tipo E162SNB</t>
  </si>
  <si>
    <t>12.2.21</t>
  </si>
  <si>
    <t>Kit de ramificação para as linhas de gás e líquido do sistema SET FREE tipo E-84HSNB</t>
  </si>
  <si>
    <t>12.2.22</t>
  </si>
  <si>
    <t>COLA de contato para isolamento (tubulação / isolamento térmico)</t>
  </si>
  <si>
    <t>12.2.23</t>
  </si>
  <si>
    <t>SUPORTE para rede frigorígena</t>
  </si>
  <si>
    <t>12.2.24</t>
  </si>
  <si>
    <t>COXIM de borracha 10cm x 10cm x 1 "</t>
  </si>
  <si>
    <t>12.2.25</t>
  </si>
  <si>
    <t>SOLDA Foscoper</t>
  </si>
  <si>
    <t>12.2.26</t>
  </si>
  <si>
    <t>NITROGÊNIO</t>
  </si>
  <si>
    <t>m3</t>
  </si>
  <si>
    <t>12.2.27</t>
  </si>
  <si>
    <t>OXIGÊNIO</t>
  </si>
  <si>
    <t>12.2.28</t>
  </si>
  <si>
    <t>ACETILENO</t>
  </si>
  <si>
    <t>12.2.29</t>
  </si>
  <si>
    <t>GÁS refrigerante R-410</t>
  </si>
  <si>
    <t>12.2.30</t>
  </si>
  <si>
    <t>Fita Isolante termico elastomérico de 5m</t>
  </si>
  <si>
    <t>rl</t>
  </si>
  <si>
    <t>12.3</t>
  </si>
  <si>
    <t>REDE DE DUTOS</t>
  </si>
  <si>
    <t>12.3.1</t>
  </si>
  <si>
    <t>CHAPA de aço galvanizado #26</t>
  </si>
  <si>
    <t>12.3.2</t>
  </si>
  <si>
    <t>SUPORTE para rede de dutos</t>
  </si>
  <si>
    <t>12.3.3</t>
  </si>
  <si>
    <t>Grelha  AH-AG de 125 x 175 mm para ventilação de TAE, com registro  Modelo de Referencia TROX</t>
  </si>
  <si>
    <t>12.3.4</t>
  </si>
  <si>
    <t>COLARINHO Ø 4 " - com registro</t>
  </si>
  <si>
    <t>12.3.5</t>
  </si>
  <si>
    <t>DUTO flexível circular - Ø 4 "</t>
  </si>
  <si>
    <t>12.3.6</t>
  </si>
  <si>
    <t>FITA aluminizada 50mm - rolo de 10m - isolamento dos colarinhos com os dutos flexíveis</t>
  </si>
  <si>
    <t>12.3.7</t>
  </si>
  <si>
    <t>FIVELA de nylon - para fixação do isolamento dos dutos</t>
  </si>
  <si>
    <t>12.4</t>
  </si>
  <si>
    <t>LIGAÇÕES ELÉTRICAS</t>
  </si>
  <si>
    <t>12.4.1</t>
  </si>
  <si>
    <t>CABO Shield (2 x 1,5mm²) - blindado comando evaporadores/condensadores (Rede de Lógica)</t>
  </si>
  <si>
    <t>12.4.2</t>
  </si>
  <si>
    <t>CABO seção 2,5 mm² 0,6/1 KV, ref.: termoplastico da Pirelli (Evaporadores/Ventiladores)</t>
  </si>
  <si>
    <t>12.4.3</t>
  </si>
  <si>
    <t>CABO seção 4,0 mm² 0,6/1 KV, ref.: termoplastico da Pirelli (Condensador VRF de menor capacidade)</t>
  </si>
  <si>
    <t>12.4.4</t>
  </si>
  <si>
    <t>CABO seção 6,0 mm² 0,6/1 KV, ref.: termoplastico da Pirelli (Condensador VRF de maior capacidade)</t>
  </si>
  <si>
    <t>12.4.5</t>
  </si>
  <si>
    <t>TERMINAL tipo agulha 2,5 mm²</t>
  </si>
  <si>
    <t>12.4.6</t>
  </si>
  <si>
    <t>TERMINAL tipo agulha 4,0 mm²</t>
  </si>
  <si>
    <t>12.4.7</t>
  </si>
  <si>
    <t>TERMINAL de pressão # 6,0 mm²</t>
  </si>
  <si>
    <t>12.4.8</t>
  </si>
  <si>
    <t>ELETRODUTO de ferro galvanizado eletroliticamente, leve, Ø 3/4 " (Elétrica/Lógica dos evaporadores e ventiladores)</t>
  </si>
  <si>
    <t>12.4.9</t>
  </si>
  <si>
    <t>ELETRODUTO de ferro galvanizado eletroliticamente, leve, Ø 1" (Condensadores VRF)</t>
  </si>
  <si>
    <t>12.4.10</t>
  </si>
  <si>
    <t>CURVA 90 de ferro galvanizado eletroliticamente, leve, Ø 3/4 "</t>
  </si>
  <si>
    <t>12.4.11</t>
  </si>
  <si>
    <t>CURVA 90 de ferro galvanizado eletroliticamente, leve, Ø 1 "</t>
  </si>
  <si>
    <t>12.4.12</t>
  </si>
  <si>
    <t>LUVA de ferro galvanizado eletroliticamente, leve Ø 3/4 "</t>
  </si>
  <si>
    <t>12.4.13</t>
  </si>
  <si>
    <t>LUVA de ferro galvanizado eletroliticamente, leve Ø 1 "</t>
  </si>
  <si>
    <t>12.4.14</t>
  </si>
  <si>
    <t>CONDULET de aluminio, UNIDUT Ø 3/4" (Elétrica/Lógica dos evaporadores e ventiladores)</t>
  </si>
  <si>
    <t>12.4.15</t>
  </si>
  <si>
    <t>CONDULET de aluminio, UNIDUT Ø 1"</t>
  </si>
  <si>
    <t>12.4.16</t>
  </si>
  <si>
    <t>BUCHA E ARRUELA em alumínio fundido, p/ eletroduto - Ø 3/4 "</t>
  </si>
  <si>
    <t>12.4.17</t>
  </si>
  <si>
    <t>BUCHA E ARRUELA em alumínio fundido, p/ eletroduto - Ø 1 "</t>
  </si>
  <si>
    <t>12.4.18</t>
  </si>
  <si>
    <t>CONECTOR Box Reto de 3/4"</t>
  </si>
  <si>
    <t>12.4.19</t>
  </si>
  <si>
    <t>CONECTOR Box Reto de 1"</t>
  </si>
  <si>
    <t>12.4.20</t>
  </si>
  <si>
    <t>CONDUITE flexível tipo Seal tubo de 3/4"</t>
  </si>
  <si>
    <t>12.4.21</t>
  </si>
  <si>
    <t>CONDUITE flexível tipo Seal tubo de 1"</t>
  </si>
  <si>
    <t>12.4.22</t>
  </si>
  <si>
    <t>PAINEL ELÉTRICO DOS VENTILADORES</t>
  </si>
  <si>
    <t>12.4.23</t>
  </si>
  <si>
    <t>SUPORTE para eletrodutos</t>
  </si>
  <si>
    <t>12.5</t>
  </si>
  <si>
    <t>REDE DE DRENO</t>
  </si>
  <si>
    <t>12.5.1</t>
  </si>
  <si>
    <t>TUBO PVC soldavel tigre Ø 3/4"x6m</t>
  </si>
  <si>
    <t>12.5.2</t>
  </si>
  <si>
    <t>TUBO PVC soldavel tigre Ø 1"x 6,0 m</t>
  </si>
  <si>
    <t>12.5.3</t>
  </si>
  <si>
    <t>TUBO PVC soldavel tigre Ø 1.1/2"x 6,0 m</t>
  </si>
  <si>
    <t>12.5.4</t>
  </si>
  <si>
    <t>JOELHO 90° de PVC soldável de Ø 3/4"</t>
  </si>
  <si>
    <t>12.5.5</t>
  </si>
  <si>
    <t>JOELHO 90° de PVC soldável de Ø 1"</t>
  </si>
  <si>
    <t>12.5.6</t>
  </si>
  <si>
    <t>JOELHO 90° de PVC soldável de Ø 1.1/2"</t>
  </si>
  <si>
    <t>12.5.7</t>
  </si>
  <si>
    <t>ISOLAMENTO térmico para tubos</t>
  </si>
  <si>
    <t>12.5.8</t>
  </si>
  <si>
    <t>SUPORTE para tubulação de PVC</t>
  </si>
  <si>
    <t>12.6</t>
  </si>
  <si>
    <t>INFRA-ESTRUTURA DOS CONTROLES REMOTOS</t>
  </si>
  <si>
    <t>12.6.1</t>
  </si>
  <si>
    <t>CONDULET de aluminio, UNIDUT Ø 3/4"</t>
  </si>
  <si>
    <t>12.6.2</t>
  </si>
  <si>
    <t>ELETRODUTO DE PVC RÍGIDO ROSCÁVEL  20 MM (3/4")</t>
  </si>
  <si>
    <t>12.6.3</t>
  </si>
  <si>
    <t>CABO PP 3 x 2,5 mm² flexível 750V</t>
  </si>
  <si>
    <t>CERCAS E PROTEÇÃO</t>
  </si>
  <si>
    <t>13.1</t>
  </si>
  <si>
    <t>CORRIMAO EM TUBO ACO GALVANIZADO 1 1/4" COM BRACADEIRA</t>
  </si>
  <si>
    <t>PINTURA</t>
  </si>
  <si>
    <t>14.1</t>
  </si>
  <si>
    <t>PINTURA EM PRIMER EPOXI EM ESTRUTURA DE ACO CARBONO APLICADO A REVOLVER, UMA DEMAO, ESPESSURA 25MICRA</t>
  </si>
  <si>
    <t>14.2</t>
  </si>
  <si>
    <t>PINTURA ESMALTE FOSCO, DUAS DEMAOS, PARA FERRO</t>
  </si>
  <si>
    <t>14.3</t>
  </si>
  <si>
    <t>PINTURA EM ESMALTE SINTETICO EM PECAS METALICAS UTILIZANDO REVOLVER/COMPRESSOR, DUAS DEMAOS, INCLUSO UMA DEMAO FUNDO OXIDO DE FERRO/ZARCAO</t>
  </si>
  <si>
    <t>14.4</t>
  </si>
  <si>
    <t>EMASSAMENTO COM MASSA LATEX PVA PARA AMBIENTES INTERNOS, DUAS DEMAOS</t>
  </si>
  <si>
    <t>14.5</t>
  </si>
  <si>
    <t>PINTURA LATEX ACRILICA AMBIENTES INTERNOS/EXTERNOS, DUAS DEMAOS</t>
  </si>
  <si>
    <t>14.6</t>
  </si>
  <si>
    <t>DEMARCACAO COM TINTA ACRILICA PARA PISOS DE FAIXAS EM QUADRA POLIESPORTIVA</t>
  </si>
  <si>
    <t>LOUÇAS E METAIS</t>
  </si>
  <si>
    <t>15.1</t>
  </si>
  <si>
    <t>BACIA SANITÁRIA COMPLETA CONFORME ESPECIFICAÇÃO (TUBO DE LIGAÇÃO LIGAÇÃO; FIXAÇÃO; VEDAÇÃO E ASSENTO)</t>
  </si>
  <si>
    <t>15.2</t>
  </si>
  <si>
    <t>LAVATÓRIO COMPLETO CONFORME ESPECIFICAÇÃO (SIFÃO METÁLICO; VÁLVULA CROMADA; FIXAÇÃO E VEDAÇÃO)</t>
  </si>
  <si>
    <t>15.3</t>
  </si>
  <si>
    <t>TORNEIRA CROMADA CONFORME ESPECIFICAÇÃO</t>
  </si>
  <si>
    <t>15.4</t>
  </si>
  <si>
    <t>ENGATE FLEXÍVEL METÁLICO CONFORME ESPECIFICAÇÃO</t>
  </si>
  <si>
    <t>15.5</t>
  </si>
  <si>
    <t>BARRAS DE APOIO PARA PNE CONFORME ESPECIFICAÇÃO</t>
  </si>
  <si>
    <t>LIMPEZA</t>
  </si>
  <si>
    <t>16.1</t>
  </si>
  <si>
    <t>LIMPEZA FINAL DA OBRA</t>
  </si>
  <si>
    <t>TOTAL [R$]:</t>
  </si>
  <si>
    <t>PLANILHA ANALÍTICA - PR/AM REFORMA</t>
  </si>
  <si>
    <t>LS:</t>
  </si>
  <si>
    <t>SERVIÇOS PRELIMINARES, ESTRUTURA, ARQUITETURA, INST. HIDRÁULICAS E SERVIÇOS FINAIS</t>
  </si>
  <si>
    <t>Item</t>
  </si>
  <si>
    <t>Descrição</t>
  </si>
  <si>
    <t>Coef.</t>
  </si>
  <si>
    <t>Unitário</t>
  </si>
  <si>
    <t>Total (R$)</t>
  </si>
  <si>
    <t>Carpinteiro</t>
  </si>
  <si>
    <t>h</t>
  </si>
  <si>
    <t>Ajudante</t>
  </si>
  <si>
    <t>Pintor</t>
  </si>
  <si>
    <t>Compensado 6 mm</t>
  </si>
  <si>
    <t>Pernamanca 3"x2"</t>
  </si>
  <si>
    <t>Prego</t>
  </si>
  <si>
    <t>Cal p/ pintura</t>
  </si>
  <si>
    <t>PREÇO (mão-de-obra):</t>
  </si>
  <si>
    <t>PREÇO (material):</t>
  </si>
  <si>
    <t>PREÇO TOTAL (unit.):</t>
  </si>
  <si>
    <t>LS(%): 130,70</t>
  </si>
  <si>
    <t>PREÇO TOTAL UNIT. (c/ taxa):</t>
  </si>
  <si>
    <t>Placa da obra</t>
  </si>
  <si>
    <t>H</t>
  </si>
  <si>
    <t>Aluguel caminhao basculante</t>
  </si>
  <si>
    <t>VIDRACEIRO</t>
  </si>
  <si>
    <t>Pedreiro</t>
  </si>
  <si>
    <t>tabua azimbre 1''x8''</t>
  </si>
  <si>
    <t>ripao 1''x3''</t>
  </si>
  <si>
    <t>prego 18x27</t>
  </si>
  <si>
    <t>Ferreiro</t>
  </si>
  <si>
    <t>Aco CA - 50</t>
  </si>
  <si>
    <t>arame recozido</t>
  </si>
  <si>
    <t>Aco CA - 60</t>
  </si>
  <si>
    <t>Seixo</t>
  </si>
  <si>
    <t>Areia</t>
  </si>
  <si>
    <t>Cimento Portland</t>
  </si>
  <si>
    <t>Montador</t>
  </si>
  <si>
    <t>Soldador</t>
  </si>
  <si>
    <t>Perfis e chapas metálicas</t>
  </si>
  <si>
    <t>Eletrodo E7018</t>
  </si>
  <si>
    <t>CARPINTEIRO DE ESQUADRIA</t>
  </si>
  <si>
    <t>AJUDANTE DE CARPINTEIRO</t>
  </si>
  <si>
    <t>Chapa Wall</t>
  </si>
  <si>
    <t>M2</t>
  </si>
  <si>
    <t>Tijolo</t>
  </si>
  <si>
    <t>Verga de concreto armado p alvenaria c/ reaproveitamento</t>
  </si>
  <si>
    <t>carpinteiro</t>
  </si>
  <si>
    <t>AZULEJISTA OU LADRILHISTA</t>
  </si>
  <si>
    <t>SERVENTE</t>
  </si>
  <si>
    <t>ARGAMASSA PRONTA PARA REVESTIMENTO EXTERNO OU INTERNO</t>
  </si>
  <si>
    <t>KG</t>
  </si>
  <si>
    <t>Manta asfaltica 4 mm</t>
  </si>
  <si>
    <t>Montador de esquadrias</t>
  </si>
  <si>
    <t>ENCANADOR OU BOMBEIRO HIDRAULICO</t>
  </si>
  <si>
    <t>AJUDANTE DE ENCANADOR</t>
  </si>
  <si>
    <t>Parafuso cromado (comprimento: 2 1/2 " / diâmetro nominal: 1/4 ")</t>
  </si>
  <si>
    <t>UND</t>
  </si>
  <si>
    <t>Bucha de nylon (diâmetro nominal da bucha: 8,00 mm)</t>
  </si>
  <si>
    <t>Tubo de ligação de latão com canopla para bacia (comprimento: 250,00 mm / diâmetro da seção: 1 1/2 " / tipo de acabamento: CROMADO), ref. 1668 C Deca</t>
  </si>
  <si>
    <t>Joelho 90 PBV de PVC branco para esgoto serie normal (diâmetro da seção: 100,00 mm)</t>
  </si>
  <si>
    <t>Bolsa de ligação de borracha para vaso santário (diâmetro da seção: 1 1/2 ")</t>
  </si>
  <si>
    <t>Assento termofixo, cor: branco gelo</t>
  </si>
  <si>
    <t>Bacia de louça convencional, cor: branco gelo, P51, linha Conforto - Deca</t>
  </si>
  <si>
    <t>Fita de vedação para tubos e conexões roscáveis (largura: 1/2 ")</t>
  </si>
  <si>
    <t>Sifão metálico para lavatorio (tipo de acabamento: CROMADO / diâmetro de entrada: 1 " / diâmetro de saída: 1 1/2 "), ref.: 1680 C - Deca</t>
  </si>
  <si>
    <t>Válvula de escoamento cromada para lavatório / bidê (diâmetro de entrada: 1 "), ref.: 1602 C PLA - Deca</t>
  </si>
  <si>
    <t>Engate flexível para entrada de água cromado (comprimento: 400 mm / diâmetro da seção: 1 "), ref.: 4606 C - Deca</t>
  </si>
  <si>
    <t>Lavatório de louça de canto linha Izy Deca l-101, cor: branco gelo, - Deca</t>
  </si>
  <si>
    <t>Torneira de mesa para lavatório com acionamento hidromecânico, linha Pressmatic 110 - Docol</t>
  </si>
  <si>
    <t>UNS</t>
  </si>
  <si>
    <t>Barra de apoio PNE (44,5mm) cromado - NBR 9050</t>
  </si>
  <si>
    <t>ELETRICISTA OU OFICIAL ELETRICISTA</t>
  </si>
  <si>
    <t>AJUDANTE DE ELETRICISTA</t>
  </si>
  <si>
    <t>CAIXA PVC 4" X 4" P/ ELETRODUTO</t>
  </si>
  <si>
    <t>Parafuso cabeça lentilha Ø 1/4 " x 1/2 "</t>
  </si>
  <si>
    <t>Porca sextavada de Ø 1/4 " - galvanizada</t>
  </si>
  <si>
    <t>Arruela lisa de Ø 1/4 " - galvanizada</t>
  </si>
  <si>
    <t>CURVA vertical interna 90 para eletrocalha de 100x50mm, ref.: 4.X12 Marvitec</t>
  </si>
  <si>
    <t>Derivação lateral para eletroduto de Ø 3/4 ", confeccionado em ferro galvanizado</t>
  </si>
  <si>
    <t>M</t>
  </si>
  <si>
    <t>Emenda interna " I " para perfilados 38x38mm, confeccionado de ferro galvanizado, medindo 152mm</t>
  </si>
  <si>
    <t>CAIXA de derivação " L " para perfilados 38x38mm, confeccionado em ferro galvanizado, com tampa, medindo 100x100x57mm, ref.: 2005 Marvitec</t>
  </si>
  <si>
    <t>Caixa de derivação em chapa de ferro galvanizado, com tampa, para perfilado 38x38mm - tipo "L", medindo 100x100x57mm</t>
  </si>
  <si>
    <t>Flange para ligação em painel para eletrocalha, galvanizada a fogo, lisa, chapa #16, medindo 100x50mm</t>
  </si>
  <si>
    <t>Perfilado perfurado 38x38mm em chapa #16 - galvanizado e com tampa</t>
  </si>
  <si>
    <t>Saída horizontal, confeccionado em ferro galvanizado, para eletroduto de Ø 3/4 "</t>
  </si>
  <si>
    <t>Suporte para perfilado confeccionado em ferro galvanizado, altura 100mm, Ref.: 1236 Marvitec</t>
  </si>
  <si>
    <t>Porca sextavada e arruela lisa - Ø 3/8 "</t>
  </si>
  <si>
    <t>CJ</t>
  </si>
  <si>
    <t>Junção angular dupla alta galvanizada</t>
  </si>
  <si>
    <t>Parafuso cabeça sextavada rosca soberba Ø 3/8 " x 1 1/2 " + arruela lisa Ø 3/8 " + bucha de nylon S8</t>
  </si>
  <si>
    <t>Vergalhão rosca total - Ø 1/4 " - barra de 3 metros</t>
  </si>
  <si>
    <t>Suporte para perfilado confeccionado em ferro galvanizado, altura 100mm, Ref.: 1234 Marvitec</t>
  </si>
  <si>
    <t>cj</t>
  </si>
  <si>
    <t>Gancho metálico duplo tipo B galvanizado para eletrocalhas 100x50mm, chapa #18</t>
  </si>
  <si>
    <t>TÊ horizontal para eletrocalha de 150x50mm, ref.: 4.X32 Marvitec</t>
  </si>
  <si>
    <t>TERMINAL para eletrocalha de 100x50mm, ref.: 4.x39 Marvitec</t>
  </si>
  <si>
    <t>Terminal para eletrocalha, galvanizada a fogo, liso, chapa #16, medindo 100x50mm</t>
  </si>
  <si>
    <t>Tomada universal 2P+T (15A/250V), com espelho 4 " x 2 "</t>
  </si>
  <si>
    <t>TOMADA universal 2P+T (15A/250V), para luminárias ref.: 2032 Marvitec</t>
  </si>
  <si>
    <t>Caixa para tomada com tampa para perfilado, em ferro galvanizado, medindo 110x60mm, ref.: 2011 Marvitec</t>
  </si>
  <si>
    <t>Tomada universal dupla 2P+T (15A/250V), em espelho 4 " x 4 "</t>
  </si>
  <si>
    <t>Curva vertical para Eletrocalha perf 200x100mm em chapa 16AWG</t>
  </si>
  <si>
    <t>TERMINAL TIPO PRESSAO 16,0MM2</t>
  </si>
  <si>
    <t>TERMINAL TIPO PRESSAO 25,0MM2</t>
  </si>
  <si>
    <t>TERMINAL TIPO PRESSAO 35,0MM2</t>
  </si>
  <si>
    <t>LUMINÁRIA fluorescente 2x32W Ref.: 2790 Itaim com reator eletrônico 2x32W AFP ref.: Phillips</t>
  </si>
  <si>
    <t>Lâmpada fluorescente de 32W</t>
  </si>
  <si>
    <t>Lâmpada PL 26W</t>
  </si>
  <si>
    <t>Arandela de sobrepor, corpo e grade em ferro fundido pintado na cor cinza martelado, com lâmpada de 60W REF.: 8043.1A1.450  ITAIM ou equivalente</t>
  </si>
  <si>
    <t>Cabo isolado em PVC 0,6/1 KV - 70°C - unipolar baixa tensão (seção transversal: 6,00 mm² / encordoamento: CLASSE 2)</t>
  </si>
  <si>
    <t>CABO seção 10 mm² 0,6/1kV Ref.: Sintenax Flex Prysmian</t>
  </si>
  <si>
    <t>Cabo isolado em PVC 0,6/1 KV - 70°C - unipolar baixa tensão (seção transversal: 10,00 mm² / encordoamento: CLASSE 2)</t>
  </si>
  <si>
    <t>CABO seção 25 mm² 0,6/1kV Ref.: Sintenax Flex Prysmian</t>
  </si>
  <si>
    <t>Cabo isolado em PVC 0,6/1 KV - 70°C - unipolar baixa tensão</t>
  </si>
  <si>
    <t>CABO seção 35 mm² 0,6/1kV Ref.: Sintenax Flex Prysmian</t>
  </si>
  <si>
    <t>Cabo PP 3 x 1,5mm² flexível 750V</t>
  </si>
  <si>
    <t>Disjuntor tripolar 500A regulável – 35kA Ref. Siemens 3VT3N</t>
  </si>
  <si>
    <t>Disjuntor tripolar 1000A regulável – 50kA Ref. Siemens 3VT4H</t>
  </si>
  <si>
    <t>Voltímetro Siemens Ref. 5Tw0020-1</t>
  </si>
  <si>
    <t>Amperímetro Siemens Ref. 5Tw1020-1</t>
  </si>
  <si>
    <t>Dispositivo Supressor de Surto 40kA – Ref.: Clamper</t>
  </si>
  <si>
    <t>Painel Modular 1800x800x600mm com barramentos – Completo. ref.: CEMAR</t>
  </si>
  <si>
    <t>Disjuntor tripolar 32A 18kA Siemens</t>
  </si>
  <si>
    <t>Disjuntor tripolar 50A 18kA Siemens</t>
  </si>
  <si>
    <t>Disjuntor tripolar 63A 18kA Siemens</t>
  </si>
  <si>
    <t>Disjuntor tripolar 80A 35kA Siemens</t>
  </si>
  <si>
    <t>Disjuntor tripolar 100A 35kA Siemens</t>
  </si>
  <si>
    <t>QUADRO DE SOBREPOR CHAPA#14 REF.: CEMAR OU EQUIVALENTE</t>
  </si>
  <si>
    <t>KIT COMPLETO: BARRAMENTO TRIFÁSICO SISTEMA DIN-X, BORRACHA DE PROTEÇÃO, TRILHO PARA DISJUNTORES, CONJUNTO PARAFUSOS, PORCAS E ARRUELAS, ESPELHO E DENTIFICAÇÕES. REF. BG 24S-X-DIN(150A) CEMAR OU EQUIVALENTE</t>
  </si>
  <si>
    <t>DISJUNTOR tripolar de 63A</t>
  </si>
  <si>
    <t>DISJUNTOR monopolar de 25A</t>
  </si>
  <si>
    <t>SUPRESSOR de surto 20KA</t>
  </si>
  <si>
    <t>QUADRO DE DISTRIBUICAO DE EMBUTIR C/ BARRAMENTO TRIFASICO P/ 24 DISJUNTORES UNIPOLARES EM CHAPA DE ACO GALV</t>
  </si>
  <si>
    <t>DISJUNTOR tripolar de 32A</t>
  </si>
  <si>
    <t>DISJUNTOR monopolar de 16A</t>
  </si>
  <si>
    <t>DISJUNTOR tripolar de 50A</t>
  </si>
  <si>
    <t>DISJUNTOR bipolar de 32A</t>
  </si>
  <si>
    <t>DISJUNTOR monopolar de 20A</t>
  </si>
  <si>
    <t>DR Bipolar 25A 30ma Siemens</t>
  </si>
  <si>
    <t>DISJUNTOR tripolar de 90A</t>
  </si>
  <si>
    <t>DISJUNTOR monopolar de 10A</t>
  </si>
  <si>
    <t>DISJUNTOR tripolar de 60A</t>
  </si>
  <si>
    <t>Transformador trifásico a seco, PN=300kVA, classe 15kV - BT 220/127V – 60Hz</t>
  </si>
  <si>
    <t>Transformador trifásico a seco, PN=300kVA, classe 15kV - BT 380/220V – 60Hz</t>
  </si>
  <si>
    <t>Suporte para T.C. E T.P. - padrão da concessionária local</t>
  </si>
  <si>
    <t>Chave seccionadora ação simultânea – 400A-15KV trifásica fab. GVI</t>
  </si>
  <si>
    <t>Bucha de passagem INT./INT. - 15KV</t>
  </si>
  <si>
    <t>Isolador pedestral 15KV</t>
  </si>
  <si>
    <t>PEDREIRO</t>
  </si>
  <si>
    <t>Concreto magro para lastro</t>
  </si>
  <si>
    <t>M³</t>
  </si>
  <si>
    <t>Alvenaria em bloco cerâmico 10x20x20cm</t>
  </si>
  <si>
    <t>M²</t>
  </si>
  <si>
    <t>Argamassa de cimento e areia - traço 1:3</t>
  </si>
  <si>
    <t>CANTONEIRA DE FERRO "L" DE 1 1/4"x1 1/4"x3/16"</t>
  </si>
  <si>
    <t>Vergalhão de cobre eletrolítico 10,0mm Ficap ou equivalente</t>
  </si>
  <si>
    <t>Tela metálica anti-inseto dimensões 100x50cm inclusive fixação</t>
  </si>
  <si>
    <t>Prolongamento do acionamento da chave</t>
  </si>
  <si>
    <t>Acionamento da chave seccionadora</t>
  </si>
  <si>
    <t>Caixa para medição tipo F5 para uso interno 0.7mx0.55mx0.30m fab. Metalurgica Globo ou equivalente</t>
  </si>
  <si>
    <t>Tampão de ferro fundido – T-16</t>
  </si>
  <si>
    <t>Areia lavada tipo média</t>
  </si>
  <si>
    <t>Cimento Portland CP II-E-32 (resistência: 32,00 MPa)</t>
  </si>
  <si>
    <t>Kg</t>
  </si>
  <si>
    <t>INSTALAÇÕES HIDRAULICAS</t>
  </si>
  <si>
    <t>Encanador</t>
  </si>
  <si>
    <t xml:space="preserve">AJUDANTE </t>
  </si>
  <si>
    <t>REGISTRO DE GAVETA COM CANOPLA Ø 32MM (1.1/4")</t>
  </si>
  <si>
    <t xml:space="preserve">TUBO PVC SOLDÁVEL ÁGUA FRIA DN 25MM, INCLUSIVE CONEXÕES </t>
  </si>
  <si>
    <t xml:space="preserve">TUBO PVC SOLDÁVEL ÁGUA FRIA DN 40MM, INCLUSIVE CONEXÕES </t>
  </si>
  <si>
    <t xml:space="preserve">TUBO PVC ESGOTO JS PREDIAL DN 40MM, INCLUSIVE CONEXÕES </t>
  </si>
  <si>
    <t xml:space="preserve">TUBO PVC ESGOTO DN 50MM, INCLUSIVE CONEXÕES </t>
  </si>
  <si>
    <t xml:space="preserve">TUBO PVC ESGOTO DN 100MM, INCLUSIVE CONEXÕES </t>
  </si>
  <si>
    <t>VALVULA DESCARGA 1.1/4" COM REGISTRO, ACABAMENTO EM METAL CROMADO</t>
  </si>
  <si>
    <t xml:space="preserve">REDUCAO DE PVC SOLDAVEL AGUA FRIA 40X25MM </t>
  </si>
  <si>
    <t>ADAPTADOR PVC SOLDAVEL 40MMX1.1/4</t>
  </si>
  <si>
    <t xml:space="preserve">TE SANITARIO 100X50MM, COM ANÉIS </t>
  </si>
  <si>
    <t xml:space="preserve">JUNCAO PVC ESGOTO 100X100MM </t>
  </si>
  <si>
    <t xml:space="preserve">JUNCAO PVC ESGOTO 100X50MM </t>
  </si>
  <si>
    <t xml:space="preserve">CAIXA SIFONADA EM PVC 150X185X75MM SIMPLES </t>
  </si>
  <si>
    <t xml:space="preserve">SIFAO EM METAL CROMADO </t>
  </si>
  <si>
    <t>Instalador</t>
  </si>
  <si>
    <t>Ajudante de instalador</t>
  </si>
  <si>
    <t>UN</t>
  </si>
  <si>
    <t>PREÇO TOTAL (c/ taxa):</t>
  </si>
  <si>
    <t>Gabinete de Ventilação, Modelo GVS-7/7 da OTAM, Sirocco, Dupla aspiração, Vazão de 900 m3/h, -220V-3Ø-60Hz, PED de 15 mmca, com Gaveta e Filtro Plano grau F5, metálico.</t>
  </si>
  <si>
    <t>Gabinete de Ventilação, Modelo GVS-7/7 da OTAM, Sirocco, Dupla aspiração, Vazão de 1.130 m3/h, -220V-3Ø-60Hz, PED de 25 mmca, com Gaveta e Filtro Plano grau F5, metálico.</t>
  </si>
  <si>
    <t>Instalador técnico especializado (climatização)</t>
  </si>
  <si>
    <t>Computador + software de controle central do sistema de climatização e infraestrutura de interligação do computador à controladora. Ref.HITACHI</t>
  </si>
  <si>
    <t>Parafuso cabeça sextavada rosca soberba Ø 3/8 " x1 1/2 " + arruela lisa Ø 3/8 " + bucha de nylon S8</t>
  </si>
  <si>
    <t>Vergalhão rosca total Ø 1/4 "</t>
  </si>
  <si>
    <t>Porca sextavada de Ø 1/4 " - galvanizado</t>
  </si>
  <si>
    <t>Tubo de cobre Ø 1/4 "</t>
  </si>
  <si>
    <t>Isolamento térmico de Ø 1/4 " em borracha elastomérica</t>
  </si>
  <si>
    <t>Tubo de cobre Ø 3/8 "</t>
  </si>
  <si>
    <t>Isolamento térmico de Ø 3/8 " em borracha elastomérica</t>
  </si>
  <si>
    <t>Tubo de cobre Ø 1/2 "</t>
  </si>
  <si>
    <t>Isolamento térmico de Ø 1/2 " em borracha elastomérica</t>
  </si>
  <si>
    <t>Tubo de cobre Ø 5/8 "</t>
  </si>
  <si>
    <t>Isolamento térmico de Ø 5/8 " em borracha elastomérica</t>
  </si>
  <si>
    <t>Isolamento térmico de Ø 3/4 " em borracha elastomérica</t>
  </si>
  <si>
    <t>Tubo de cobre Ø 3/4 "</t>
  </si>
  <si>
    <t>Tubo de cobre Ø 7/8 "</t>
  </si>
  <si>
    <t>Isolamento térmico de Ø 7/8 " em borracha elastomérica</t>
  </si>
  <si>
    <t>Tubo de cobre Ø 1 1/8 "</t>
  </si>
  <si>
    <t>Isolamento térmico de Ø 1 1/8 " em borracha elastomérica</t>
  </si>
  <si>
    <t>Curva 90 de cobre Ø 1/4 "</t>
  </si>
  <si>
    <t>Curva 90 de cobre Ø 3/8 "</t>
  </si>
  <si>
    <t>Curva 90 de cobre Ø 1/2 "</t>
  </si>
  <si>
    <t>Curva 90 de cobre Ø 5/8 "</t>
  </si>
  <si>
    <t>Curva 90 de cobre Ø 3/4 "</t>
  </si>
  <si>
    <t>Curva 90 de cobre Ø 7/8 "</t>
  </si>
  <si>
    <t>Curva 90 de cobre Ø 1.1/8 "</t>
  </si>
  <si>
    <t>Luva de cobre Ø 5/8 "</t>
  </si>
  <si>
    <t>Luva de cobre Ø 3/4 "</t>
  </si>
  <si>
    <t>Luva de cobre Ø 7/8 "</t>
  </si>
  <si>
    <t>Luva de cobre Ø 1.1/8 "</t>
  </si>
  <si>
    <t>Cola de contato (GL 3,6 Lts)</t>
  </si>
  <si>
    <t>Perfilado em chapa de aço perfurado (largura: 38,00 mm / altura: 38,00 mm)</t>
  </si>
  <si>
    <t>Coxim de borracha 10 cm x 10 cm x 1 "</t>
  </si>
  <si>
    <t>Solda foscoper</t>
  </si>
  <si>
    <t>Nitrogênio (climatização)</t>
  </si>
  <si>
    <t>Oxigênio (climatização)</t>
  </si>
  <si>
    <t>Acetileno (climatização)</t>
  </si>
  <si>
    <t>Gás refrigerante R-410</t>
  </si>
  <si>
    <t>RL</t>
  </si>
  <si>
    <t>Chapa de aço galvanizado #26</t>
  </si>
  <si>
    <t>Colarinho com registro de regulagem Ø 4"</t>
  </si>
  <si>
    <r>
      <t xml:space="preserve">Duto flexível SEM isolamento térmico </t>
    </r>
    <r>
      <rPr>
        <sz val="10"/>
        <color rgb="FF000000"/>
        <rFont val="Calibri"/>
        <family val="2"/>
      </rPr>
      <t>Ø</t>
    </r>
    <r>
      <rPr>
        <sz val="10"/>
        <color rgb="FF000000"/>
        <rFont val="Arial1"/>
      </rPr>
      <t>4", para ventilação do ar externo, Modelo de Referencia ALUDEC, fabricante de referencia MULTIVAC</t>
    </r>
  </si>
  <si>
    <t>Fita aluminizada 50mm - rolo de 10m</t>
  </si>
  <si>
    <t>Fivela de nylon</t>
  </si>
  <si>
    <t>Cabo Shield (2 x 1,5 mm²)</t>
  </si>
  <si>
    <t>Cabo isolado em PVC 0,6/1 KV - 70°C - seção transversal # 2,5 mm² , ref.: Termoplastico da Pirelli</t>
  </si>
  <si>
    <t>Cabo isolado em PVC 0,6/1 KV - 70°C - seção transversal # 4,0 mm² , ref.: Termoplastico da Pirelli</t>
  </si>
  <si>
    <t>Terminal de pressão # 6,0 mm²</t>
  </si>
  <si>
    <t xml:space="preserve">CONDULET de aluminio, UNIDUT Ø 3/4" </t>
  </si>
  <si>
    <t>Conector Box Reto de 3/4"</t>
  </si>
  <si>
    <t>Conector Box Reto de 1"</t>
  </si>
  <si>
    <t>Conduite flexível tipo Seal tubo de 3/4"</t>
  </si>
  <si>
    <t>Conduite flexível tipo Seal tubo de 1"</t>
  </si>
  <si>
    <t>Painel elétrico trifásico para 02 motores</t>
  </si>
  <si>
    <t>Parafuso com rosca soberba galvanizado (comprimento: 110,00 mm / diâmetro nominal: 8,00 mm)</t>
  </si>
  <si>
    <t>Braçadeira circular Ø 3/4 "</t>
  </si>
  <si>
    <t>Braçadeira circular Ø 1 "</t>
  </si>
  <si>
    <t>Manta Isolamento ALUTERM, espessura de 6,25 mm</t>
  </si>
  <si>
    <t>Rolo de Fita Adesiva Aluminizada de 50m</t>
  </si>
  <si>
    <t>Parafuso galvanizado cabeça sextavada Ø 1/4" x 3/4"</t>
  </si>
  <si>
    <t>Rolo de fita metálica galvanizada tipo Walsiva de 1/2"</t>
  </si>
  <si>
    <t>Chumbador Parabolt Ø 1/4"</t>
  </si>
  <si>
    <t xml:space="preserve">PRIMER EPOXI </t>
  </si>
  <si>
    <t>l</t>
  </si>
  <si>
    <t>ESMALTE FOSCO</t>
  </si>
  <si>
    <t>ESMALTE SINTETICO EM PECAS METALICAS UTILIZANDO REVOLVER/COMPRESSOR, DUAS DEMAOS, INCLUSO UMA DEMAO FUNDO OXIDO DE FERRO/ZARCAO</t>
  </si>
  <si>
    <t xml:space="preserve">MASSA LATEX PVA </t>
  </si>
  <si>
    <t xml:space="preserve"> LATEX ACRILICA </t>
  </si>
  <si>
    <t xml:space="preserve">TINTA ACRILICA PARA PISOS </t>
  </si>
  <si>
    <t>CRONOGRAMA FÍSICO FINANCEIRO - PR/AM REFORMA</t>
  </si>
  <si>
    <t>DESCRIMINAÇÃO</t>
  </si>
  <si>
    <t>MÊS</t>
  </si>
  <si>
    <t>TOTAL R$</t>
  </si>
  <si>
    <t>1</t>
  </si>
  <si>
    <t xml:space="preserve">SERVIÇOS PRELIMINARES </t>
  </si>
  <si>
    <t>2</t>
  </si>
  <si>
    <t xml:space="preserve">DEMOLIÇÕES, RETIRADAS E REMOÇÕES </t>
  </si>
  <si>
    <t>3</t>
  </si>
  <si>
    <t xml:space="preserve">SERVIÇOS EM TERRA </t>
  </si>
  <si>
    <t>4</t>
  </si>
  <si>
    <t xml:space="preserve">CONCRETO / METÁLICA </t>
  </si>
  <si>
    <t>5</t>
  </si>
  <si>
    <t xml:space="preserve">PAREDES E PAINÉIS </t>
  </si>
  <si>
    <t>6</t>
  </si>
  <si>
    <t xml:space="preserve">REVESTIMENTO </t>
  </si>
  <si>
    <t>7</t>
  </si>
  <si>
    <t xml:space="preserve">IMPERMEABILIZAÇÃO </t>
  </si>
  <si>
    <t>8</t>
  </si>
  <si>
    <t xml:space="preserve">PISO </t>
  </si>
  <si>
    <t>9</t>
  </si>
  <si>
    <t xml:space="preserve">ESQUADRIAS </t>
  </si>
  <si>
    <t>10</t>
  </si>
  <si>
    <t xml:space="preserve">INSTALAÇÕES ELÉTRICAS </t>
  </si>
  <si>
    <t>11</t>
  </si>
  <si>
    <t xml:space="preserve">INSTALAÇÕES HIDRÁULICAS </t>
  </si>
  <si>
    <t>12</t>
  </si>
  <si>
    <t xml:space="preserve">SISTEMA CLIMATIZAÇÃO </t>
  </si>
  <si>
    <t>13</t>
  </si>
  <si>
    <t xml:space="preserve">CERCAS E PROTEÇÃO </t>
  </si>
  <si>
    <t>14</t>
  </si>
  <si>
    <t xml:space="preserve">PINTURA </t>
  </si>
  <si>
    <t>15</t>
  </si>
  <si>
    <t xml:space="preserve">LOUÇAS E METAIS </t>
  </si>
  <si>
    <t>16</t>
  </si>
  <si>
    <t xml:space="preserve">LIMPEZA </t>
  </si>
  <si>
    <t>MENSAL</t>
  </si>
  <si>
    <t>ACUMULADO</t>
  </si>
  <si>
    <t>CÁLCULO DE ENCARGOS SOCIAIS - PR/AM REFORMA</t>
  </si>
  <si>
    <t>Código</t>
  </si>
  <si>
    <t>Fórmulas</t>
  </si>
  <si>
    <t>Inc. s/ Hora Normal</t>
  </si>
  <si>
    <t>Inc. s/ Hora Extra</t>
  </si>
  <si>
    <t>Grupo</t>
  </si>
  <si>
    <t>A</t>
  </si>
  <si>
    <t>B</t>
  </si>
  <si>
    <t>C</t>
  </si>
  <si>
    <t>G.A</t>
  </si>
  <si>
    <t>PREVIDENCIA SOCIAL</t>
  </si>
  <si>
    <t>FIXO</t>
  </si>
  <si>
    <t>SESI</t>
  </si>
  <si>
    <t>SENAI</t>
  </si>
  <si>
    <t>SEBRAE</t>
  </si>
  <si>
    <t>INCRA</t>
  </si>
  <si>
    <t>Salário Educação</t>
  </si>
  <si>
    <t>Seg. Contra Acidentes de Trabalho</t>
  </si>
  <si>
    <t>FGTS</t>
  </si>
  <si>
    <t>SECONCI</t>
  </si>
  <si>
    <t>TOTAL DOS ENCARGOS BÁSICOS</t>
  </si>
  <si>
    <t>%</t>
  </si>
  <si>
    <t>G.B</t>
  </si>
  <si>
    <t>Repouso Semanal Remunerado</t>
  </si>
  <si>
    <t>Férias</t>
  </si>
  <si>
    <t>Feriados</t>
  </si>
  <si>
    <t>Aviso Prévio Trabalhado</t>
  </si>
  <si>
    <t>Auxílio-Enfermidade</t>
  </si>
  <si>
    <t>Licença Paternidade</t>
  </si>
  <si>
    <t>13º Salário</t>
  </si>
  <si>
    <t>TOTAL DOS ENCARGOS - INCIDÊNCIA DO GRUPO A</t>
  </si>
  <si>
    <t>G.C</t>
  </si>
  <si>
    <t>Depósito rescisão sem justa causa</t>
  </si>
  <si>
    <t>Férias indenizadas</t>
  </si>
  <si>
    <t>TOTAL DOS ENCARGOS - SEM INCIDÊNCIA DO GRUPO A</t>
  </si>
  <si>
    <t>G.D</t>
  </si>
  <si>
    <t>Reincidência de A sobre B</t>
  </si>
  <si>
    <t>TOTAL LS =</t>
  </si>
  <si>
    <t>CÁLCULO DO BDI - PR/AM REFORMA</t>
  </si>
  <si>
    <t>RISCO</t>
  </si>
  <si>
    <t>R</t>
  </si>
  <si>
    <t>DESPESAS FINANCEIRAS</t>
  </si>
  <si>
    <t>DF</t>
  </si>
  <si>
    <t>ADMINISTRAÇÃO CENTRAL</t>
  </si>
  <si>
    <t>AC</t>
  </si>
  <si>
    <t>LUCRO</t>
  </si>
  <si>
    <t>L</t>
  </si>
  <si>
    <t>COFINS</t>
  </si>
  <si>
    <t>I</t>
  </si>
  <si>
    <t>PIS</t>
  </si>
  <si>
    <t>ISS</t>
  </si>
  <si>
    <r>
      <t xml:space="preserve">                                                         Fórmula do BDI =  { [ </t>
    </r>
    <r>
      <rPr>
        <u/>
        <sz val="10"/>
        <color rgb="FF000000"/>
        <rFont val="Arial1"/>
      </rPr>
      <t>(1+R) x (1+DF) x (1+AC) x (1+L)</t>
    </r>
    <r>
      <rPr>
        <sz val="10"/>
        <color rgb="FF000000"/>
        <rFont val="Arial1"/>
      </rPr>
      <t xml:space="preserve"> ] -1 } x 100                                                                          (1-I/100)   </t>
    </r>
  </si>
  <si>
    <t>TOTAL BDI =</t>
  </si>
</sst>
</file>

<file path=xl/styles.xml><?xml version="1.0" encoding="utf-8"?>
<styleSheet xmlns="http://schemas.openxmlformats.org/spreadsheetml/2006/main">
  <numFmts count="10">
    <numFmt numFmtId="164" formatCode="#,##0.0000&quot; &quot;;&quot; (&quot;#,##0.0000&quot;)&quot;;&quot; -&quot;#&quot; &quot;;@&quot; &quot;"/>
    <numFmt numFmtId="165" formatCode="#,##0.00&quot; &quot;;&quot; (&quot;#,##0.00&quot;)&quot;;&quot; -&quot;#&quot; &quot;;@&quot; &quot;"/>
    <numFmt numFmtId="166" formatCode="&quot; &quot;#,##0.00&quot; &quot;;&quot;-&quot;#,##0.00&quot; &quot;;&quot; -&quot;00&quot; &quot;;&quot; &quot;@&quot; &quot;"/>
    <numFmt numFmtId="167" formatCode="&quot;R$ &quot;#,##0.00"/>
    <numFmt numFmtId="168" formatCode="0.0%"/>
    <numFmt numFmtId="169" formatCode="&quot; R$&quot;#,##0.00&quot; &quot;;&quot; R$(&quot;#,##0.00&quot;)&quot;;&quot; R$-&quot;#&quot; &quot;;@&quot; &quot;"/>
    <numFmt numFmtId="170" formatCode="&quot; R$ &quot;#,##0.00&quot; &quot;;&quot; R$ (&quot;#,##0.00&quot;)&quot;;&quot; R$ -&quot;#&quot; &quot;;@&quot; &quot;"/>
    <numFmt numFmtId="171" formatCode="0.0000"/>
    <numFmt numFmtId="172" formatCode="#,##0.000000"/>
    <numFmt numFmtId="173" formatCode="[$R$-416]&quot; &quot;#,##0.00;[Red]&quot;-&quot;[$R$-416]&quot; &quot;#,##0.00"/>
  </numFmts>
  <fonts count="29">
    <font>
      <sz val="8"/>
      <color rgb="FF000000"/>
      <name val="Arial1"/>
    </font>
    <font>
      <sz val="8"/>
      <color rgb="FF000000"/>
      <name val="Arial1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rgb="FF008000"/>
      <name val="Calibri"/>
      <family val="2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8"/>
      <color rgb="FF0000FF"/>
      <name val="Arial1"/>
    </font>
    <font>
      <sz val="11"/>
      <color rgb="FF333399"/>
      <name val="Calibri"/>
      <family val="2"/>
    </font>
    <font>
      <sz val="10"/>
      <color rgb="FF000000"/>
      <name val="Arial1"/>
    </font>
    <font>
      <b/>
      <i/>
      <sz val="16"/>
      <color rgb="FF000000"/>
      <name val="Arial1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2"/>
      <color rgb="FF000000"/>
      <name val="Arial1"/>
    </font>
    <font>
      <b/>
      <i/>
      <u/>
      <sz val="8"/>
      <color rgb="FF000000"/>
      <name val="Arial1"/>
    </font>
    <font>
      <b/>
      <sz val="11"/>
      <color rgb="FF333333"/>
      <name val="Calibri"/>
      <family val="2"/>
    </font>
    <font>
      <b/>
      <sz val="18"/>
      <color rgb="FF333399"/>
      <name val="Cambria"/>
      <family val="1"/>
    </font>
    <font>
      <b/>
      <sz val="18"/>
      <color rgb="FF003366"/>
      <name val="Cambria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Arial1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u/>
      <sz val="10"/>
      <color rgb="FF000000"/>
      <name val="Arial1"/>
    </font>
  </fonts>
  <fills count="31">
    <fill>
      <patternFill patternType="none"/>
    </fill>
    <fill>
      <patternFill patternType="gray125"/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00FFFF"/>
        <bgColor rgb="FF00FFFF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E4E4E4"/>
        <bgColor rgb="FFE4E4E4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0000FF"/>
        <bgColor rgb="FF0000FF"/>
      </patternFill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6">
    <xf numFmtId="0" fontId="0" fillId="0" borderId="0"/>
    <xf numFmtId="166" fontId="1" fillId="0" borderId="0" applyFont="0" applyFill="0" applyBorder="0" applyAlignment="0" applyProtection="0"/>
    <xf numFmtId="0" fontId="17" fillId="0" borderId="0" applyNumberFormat="0" applyBorder="0" applyProtection="0"/>
    <xf numFmtId="0" fontId="20" fillId="0" borderId="7" applyNumberFormat="0" applyProtection="0"/>
    <xf numFmtId="0" fontId="21" fillId="0" borderId="8" applyNumberFormat="0" applyProtection="0"/>
    <xf numFmtId="0" fontId="21" fillId="0" borderId="0" applyNumberFormat="0" applyBorder="0" applyProtection="0"/>
    <xf numFmtId="0" fontId="4" fillId="10" borderId="0" applyNumberFormat="0" applyBorder="0" applyProtection="0"/>
    <xf numFmtId="0" fontId="12" fillId="9" borderId="0" applyNumberFormat="0" applyBorder="0" applyProtection="0"/>
    <xf numFmtId="0" fontId="13" fillId="23" borderId="0" applyNumberFormat="0" applyBorder="0" applyProtection="0"/>
    <xf numFmtId="0" fontId="9" fillId="13" borderId="1" applyNumberFormat="0" applyProtection="0"/>
    <xf numFmtId="0" fontId="16" fillId="20" borderId="5" applyNumberFormat="0" applyProtection="0"/>
    <xf numFmtId="0" fontId="5" fillId="20" borderId="1" applyNumberFormat="0" applyProtection="0"/>
    <xf numFmtId="0" fontId="7" fillId="0" borderId="3" applyNumberFormat="0" applyProtection="0"/>
    <xf numFmtId="0" fontId="6" fillId="21" borderId="2" applyNumberFormat="0" applyProtection="0"/>
    <xf numFmtId="0" fontId="22" fillId="0" borderId="0" applyNumberFormat="0" applyBorder="0" applyProtection="0"/>
    <xf numFmtId="0" fontId="1" fillId="24" borderId="4" applyNumberFormat="0" applyFont="0" applyProtection="0"/>
    <xf numFmtId="0" fontId="23" fillId="0" borderId="0" applyNumberFormat="0" applyBorder="0" applyProtection="0"/>
    <xf numFmtId="0" fontId="24" fillId="0" borderId="9" applyNumberFormat="0" applyProtection="0"/>
    <xf numFmtId="0" fontId="2" fillId="2" borderId="0" applyNumberFormat="0" applyBorder="0" applyProtection="0"/>
    <xf numFmtId="0" fontId="3" fillId="8" borderId="0" applyNumberFormat="0" applyBorder="0" applyProtection="0"/>
    <xf numFmtId="0" fontId="3" fillId="14" borderId="0" applyNumberFormat="0" applyBorder="0" applyProtection="0"/>
    <xf numFmtId="0" fontId="2" fillId="18" borderId="0" applyNumberFormat="0" applyBorder="0" applyProtection="0"/>
    <xf numFmtId="0" fontId="2" fillId="3" borderId="0" applyNumberFormat="0" applyBorder="0" applyProtection="0"/>
    <xf numFmtId="0" fontId="3" fillId="9" borderId="0" applyNumberFormat="0" applyBorder="0" applyProtection="0"/>
    <xf numFmtId="0" fontId="3" fillId="15" borderId="0" applyNumberFormat="0" applyBorder="0" applyProtection="0"/>
    <xf numFmtId="0" fontId="2" fillId="15" borderId="0" applyNumberFormat="0" applyBorder="0" applyProtection="0"/>
    <xf numFmtId="0" fontId="2" fillId="4" borderId="0" applyNumberFormat="0" applyBorder="0" applyProtection="0"/>
    <xf numFmtId="0" fontId="3" fillId="10" borderId="0" applyNumberFormat="0" applyBorder="0" applyProtection="0"/>
    <xf numFmtId="0" fontId="3" fillId="16" borderId="0" applyNumberFormat="0" applyBorder="0" applyProtection="0"/>
    <xf numFmtId="0" fontId="2" fillId="16" borderId="0" applyNumberFormat="0" applyBorder="0" applyProtection="0"/>
    <xf numFmtId="0" fontId="2" fillId="5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3" fillId="12" borderId="0" applyNumberFormat="0" applyBorder="0" applyProtection="0"/>
    <xf numFmtId="0" fontId="3" fillId="14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3" fillId="13" borderId="0" applyNumberFormat="0" applyBorder="0" applyProtection="0"/>
    <xf numFmtId="0" fontId="3" fillId="17" borderId="0" applyNumberFormat="0" applyBorder="0" applyProtection="0"/>
    <xf numFmtId="0" fontId="2" fillId="19" borderId="0" applyNumberFormat="0" applyBorder="0" applyProtection="0"/>
    <xf numFmtId="0" fontId="2" fillId="2" borderId="0" applyNumberFormat="0" applyBorder="0" applyProtection="0"/>
    <xf numFmtId="0" fontId="2" fillId="3" borderId="0" applyNumberFormat="0" applyBorder="0" applyProtection="0"/>
    <xf numFmtId="0" fontId="2" fillId="4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3" fillId="8" borderId="0" applyNumberFormat="0" applyBorder="0" applyProtection="0"/>
    <xf numFmtId="0" fontId="3" fillId="9" borderId="0" applyNumberFormat="0" applyBorder="0" applyProtection="0"/>
    <xf numFmtId="0" fontId="3" fillId="10" borderId="0" applyNumberFormat="0" applyBorder="0" applyProtection="0"/>
    <xf numFmtId="0" fontId="3" fillId="11" borderId="0" applyNumberFormat="0" applyBorder="0" applyProtection="0"/>
    <xf numFmtId="0" fontId="3" fillId="12" borderId="0" applyNumberFormat="0" applyBorder="0" applyProtection="0"/>
    <xf numFmtId="0" fontId="3" fillId="13" borderId="0" applyNumberFormat="0" applyBorder="0" applyProtection="0"/>
    <xf numFmtId="0" fontId="3" fillId="14" borderId="0" applyNumberFormat="0" applyBorder="0" applyProtection="0"/>
    <xf numFmtId="0" fontId="3" fillId="15" borderId="0" applyNumberFormat="0" applyBorder="0" applyProtection="0"/>
    <xf numFmtId="0" fontId="3" fillId="16" borderId="0" applyNumberFormat="0" applyBorder="0" applyProtection="0"/>
    <xf numFmtId="0" fontId="3" fillId="11" borderId="0" applyNumberFormat="0" applyBorder="0" applyProtection="0"/>
    <xf numFmtId="0" fontId="3" fillId="14" borderId="0" applyNumberFormat="0" applyBorder="0" applyProtection="0"/>
    <xf numFmtId="0" fontId="3" fillId="17" borderId="0" applyNumberFormat="0" applyBorder="0" applyProtection="0"/>
    <xf numFmtId="0" fontId="2" fillId="18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2" fillId="19" borderId="0" applyNumberFormat="0" applyBorder="0" applyProtection="0"/>
    <xf numFmtId="0" fontId="4" fillId="10" borderId="0" applyNumberFormat="0" applyBorder="0" applyProtection="0"/>
    <xf numFmtId="0" fontId="5" fillId="20" borderId="1" applyNumberFormat="0" applyProtection="0"/>
    <xf numFmtId="0" fontId="6" fillId="21" borderId="2" applyNumberFormat="0" applyProtection="0"/>
    <xf numFmtId="0" fontId="7" fillId="0" borderId="3" applyNumberFormat="0" applyProtection="0"/>
    <xf numFmtId="0" fontId="8" fillId="22" borderId="0" applyNumberFormat="0" applyBorder="0" applyAlignment="0" applyProtection="0"/>
    <xf numFmtId="0" fontId="9" fillId="13" borderId="1" applyNumberFormat="0" applyProtection="0"/>
    <xf numFmtId="165" fontId="1" fillId="0" borderId="0" applyFont="0" applyBorder="0" applyProtection="0"/>
    <xf numFmtId="170" fontId="1" fillId="0" borderId="0" applyFont="0" applyBorder="0" applyProtection="0"/>
    <xf numFmtId="9" fontId="1" fillId="0" borderId="0" applyFont="0" applyBorder="0" applyProtection="0"/>
    <xf numFmtId="9" fontId="10" fillId="0" borderId="0" applyBorder="0" applyProtection="0"/>
    <xf numFmtId="0" fontId="11" fillId="0" borderId="0" applyNumberFormat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0" fontId="12" fillId="9" borderId="0" applyNumberFormat="0" applyBorder="0" applyProtection="0"/>
    <xf numFmtId="0" fontId="13" fillId="23" borderId="0" applyNumberFormat="0" applyBorder="0" applyProtection="0"/>
    <xf numFmtId="0" fontId="14" fillId="0" borderId="0" applyNumberFormat="0" applyBorder="0" applyProtection="0"/>
    <xf numFmtId="0" fontId="1" fillId="24" borderId="4" applyNumberFormat="0" applyFont="0" applyProtection="0"/>
    <xf numFmtId="9" fontId="1" fillId="0" borderId="0" applyFont="0" applyBorder="0" applyProtection="0"/>
    <xf numFmtId="0" fontId="15" fillId="0" borderId="0" applyNumberFormat="0" applyBorder="0" applyProtection="0"/>
    <xf numFmtId="173" fontId="15" fillId="0" borderId="0" applyBorder="0" applyProtection="0"/>
    <xf numFmtId="0" fontId="16" fillId="20" borderId="5" applyNumberFormat="0" applyProtection="0"/>
    <xf numFmtId="0" fontId="18" fillId="0" borderId="0" applyNumberFormat="0" applyBorder="0" applyProtection="0"/>
    <xf numFmtId="0" fontId="19" fillId="0" borderId="6" applyNumberFormat="0" applyProtection="0"/>
    <xf numFmtId="0" fontId="19" fillId="0" borderId="6" applyNumberFormat="0" applyProtection="0"/>
    <xf numFmtId="0" fontId="20" fillId="0" borderId="7" applyNumberFormat="0" applyProtection="0"/>
    <xf numFmtId="0" fontId="21" fillId="0" borderId="8" applyNumberFormat="0" applyProtection="0"/>
    <xf numFmtId="0" fontId="21" fillId="0" borderId="0" applyNumberFormat="0" applyBorder="0" applyProtection="0"/>
    <xf numFmtId="0" fontId="18" fillId="0" borderId="0" applyNumberFormat="0" applyBorder="0" applyProtection="0"/>
    <xf numFmtId="0" fontId="22" fillId="0" borderId="0" applyNumberFormat="0" applyBorder="0" applyProtection="0"/>
    <xf numFmtId="0" fontId="23" fillId="0" borderId="0" applyNumberFormat="0" applyBorder="0" applyProtection="0"/>
    <xf numFmtId="0" fontId="24" fillId="0" borderId="9" applyNumberFormat="0" applyProtection="0"/>
  </cellStyleXfs>
  <cellXfs count="182">
    <xf numFmtId="0" fontId="0" fillId="0" borderId="0" xfId="0"/>
    <xf numFmtId="0" fontId="10" fillId="0" borderId="0" xfId="0" applyFont="1" applyFill="1" applyAlignment="1">
      <alignment horizontal="center" vertical="center"/>
    </xf>
    <xf numFmtId="0" fontId="25" fillId="0" borderId="12" xfId="0" applyFont="1" applyFill="1" applyBorder="1" applyAlignment="1">
      <alignment horizontal="center" vertical="center" wrapText="1"/>
    </xf>
    <xf numFmtId="166" fontId="25" fillId="0" borderId="12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right" vertical="center" wrapText="1"/>
    </xf>
    <xf numFmtId="166" fontId="10" fillId="0" borderId="12" xfId="1" applyFont="1" applyFill="1" applyBorder="1" applyAlignment="1">
      <alignment horizontal="right" vertical="center" wrapText="1"/>
    </xf>
    <xf numFmtId="0" fontId="25" fillId="0" borderId="12" xfId="0" applyFont="1" applyFill="1" applyBorder="1" applyAlignment="1">
      <alignment horizontal="left" vertical="center" wrapText="1"/>
    </xf>
    <xf numFmtId="4" fontId="25" fillId="0" borderId="12" xfId="0" applyNumberFormat="1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left" vertical="center" wrapText="1"/>
    </xf>
    <xf numFmtId="4" fontId="10" fillId="0" borderId="12" xfId="0" applyNumberFormat="1" applyFont="1" applyFill="1" applyBorder="1" applyAlignment="1">
      <alignment horizontal="right" vertical="center" wrapText="1"/>
    </xf>
    <xf numFmtId="166" fontId="10" fillId="0" borderId="12" xfId="1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25" fillId="0" borderId="12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horizontal="center" vertical="top" wrapText="1"/>
    </xf>
    <xf numFmtId="4" fontId="10" fillId="0" borderId="12" xfId="72" applyNumberFormat="1" applyFont="1" applyFill="1" applyBorder="1" applyAlignment="1">
      <alignment horizontal="right" vertical="top" wrapText="1"/>
    </xf>
    <xf numFmtId="0" fontId="10" fillId="0" borderId="12" xfId="0" applyFont="1" applyFill="1" applyBorder="1" applyAlignment="1">
      <alignment horizontal="left" vertical="top" wrapText="1"/>
    </xf>
    <xf numFmtId="165" fontId="10" fillId="0" borderId="12" xfId="72" applyFont="1" applyFill="1" applyBorder="1" applyAlignment="1">
      <alignment horizontal="right" vertical="top" wrapText="1"/>
    </xf>
    <xf numFmtId="0" fontId="25" fillId="0" borderId="12" xfId="0" applyFont="1" applyFill="1" applyBorder="1" applyAlignment="1">
      <alignment vertical="center"/>
    </xf>
    <xf numFmtId="4" fontId="10" fillId="0" borderId="12" xfId="0" applyNumberFormat="1" applyFont="1" applyFill="1" applyBorder="1" applyAlignment="1">
      <alignment horizontal="right" vertical="top"/>
    </xf>
    <xf numFmtId="0" fontId="10" fillId="0" borderId="12" xfId="0" applyFont="1" applyFill="1" applyBorder="1" applyAlignment="1">
      <alignment horizontal="center" vertical="top"/>
    </xf>
    <xf numFmtId="0" fontId="10" fillId="0" borderId="12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vertical="center" wrapText="1"/>
    </xf>
    <xf numFmtId="2" fontId="10" fillId="0" borderId="12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vertical="center"/>
    </xf>
    <xf numFmtId="0" fontId="0" fillId="0" borderId="0" xfId="0" applyFill="1"/>
    <xf numFmtId="4" fontId="25" fillId="0" borderId="12" xfId="0" applyNumberFormat="1" applyFont="1" applyFill="1" applyBorder="1" applyAlignment="1">
      <alignment horizontal="right" vertical="center"/>
    </xf>
    <xf numFmtId="170" fontId="0" fillId="0" borderId="0" xfId="73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right" vertical="center"/>
    </xf>
    <xf numFmtId="166" fontId="10" fillId="0" borderId="0" xfId="1" applyFont="1" applyFill="1" applyAlignment="1">
      <alignment horizontal="right" vertical="center"/>
    </xf>
    <xf numFmtId="170" fontId="10" fillId="0" borderId="0" xfId="0" applyNumberFormat="1" applyFont="1" applyFill="1" applyAlignment="1">
      <alignment horizontal="right" vertical="center"/>
    </xf>
    <xf numFmtId="0" fontId="25" fillId="0" borderId="10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12" xfId="0" applyFill="1" applyBorder="1"/>
    <xf numFmtId="0" fontId="25" fillId="0" borderId="12" xfId="0" applyFont="1" applyFill="1" applyBorder="1" applyAlignment="1">
      <alignment horizontal="right" vertical="center"/>
    </xf>
    <xf numFmtId="0" fontId="10" fillId="0" borderId="0" xfId="0" applyFont="1" applyFill="1"/>
    <xf numFmtId="10" fontId="25" fillId="0" borderId="0" xfId="75" applyNumberFormat="1" applyFont="1" applyFill="1" applyAlignment="1">
      <alignment horizontal="right" vertical="center"/>
    </xf>
    <xf numFmtId="0" fontId="25" fillId="25" borderId="12" xfId="0" applyFont="1" applyFill="1" applyBorder="1" applyAlignment="1">
      <alignment horizontal="center" vertical="center" wrapText="1"/>
    </xf>
    <xf numFmtId="164" fontId="25" fillId="25" borderId="12" xfId="72" applyNumberFormat="1" applyFont="1" applyFill="1" applyBorder="1" applyAlignment="1">
      <alignment horizontal="center" vertical="center" wrapText="1"/>
    </xf>
    <xf numFmtId="4" fontId="25" fillId="25" borderId="12" xfId="72" applyNumberFormat="1" applyFont="1" applyFill="1" applyBorder="1" applyAlignment="1">
      <alignment horizontal="center" vertical="center" wrapText="1"/>
    </xf>
    <xf numFmtId="0" fontId="25" fillId="26" borderId="12" xfId="0" applyFont="1" applyFill="1" applyBorder="1" applyAlignment="1">
      <alignment horizontal="center" vertical="center" wrapText="1"/>
    </xf>
    <xf numFmtId="0" fontId="10" fillId="26" borderId="12" xfId="0" applyFont="1" applyFill="1" applyBorder="1" applyAlignment="1">
      <alignment horizontal="left" vertical="center" wrapText="1"/>
    </xf>
    <xf numFmtId="164" fontId="25" fillId="26" borderId="12" xfId="72" applyNumberFormat="1" applyFont="1" applyFill="1" applyBorder="1" applyAlignment="1">
      <alignment horizontal="center" vertical="center" wrapText="1"/>
    </xf>
    <xf numFmtId="4" fontId="25" fillId="26" borderId="12" xfId="72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right" vertical="top" wrapText="1"/>
    </xf>
    <xf numFmtId="4" fontId="10" fillId="0" borderId="12" xfId="0" applyNumberFormat="1" applyFont="1" applyFill="1" applyBorder="1" applyAlignment="1">
      <alignment horizontal="right" vertical="top" wrapText="1"/>
    </xf>
    <xf numFmtId="165" fontId="10" fillId="0" borderId="12" xfId="72" applyFont="1" applyFill="1" applyBorder="1" applyAlignment="1">
      <alignment horizontal="right" vertical="top"/>
    </xf>
    <xf numFmtId="0" fontId="25" fillId="25" borderId="12" xfId="0" applyFont="1" applyFill="1" applyBorder="1" applyAlignment="1">
      <alignment horizontal="center" vertical="top" wrapText="1"/>
    </xf>
    <xf numFmtId="164" fontId="10" fillId="25" borderId="12" xfId="0" applyNumberFormat="1" applyFont="1" applyFill="1" applyBorder="1" applyAlignment="1">
      <alignment horizontal="right" vertical="top" wrapText="1"/>
    </xf>
    <xf numFmtId="4" fontId="10" fillId="25" borderId="12" xfId="0" applyNumberFormat="1" applyFont="1" applyFill="1" applyBorder="1" applyAlignment="1">
      <alignment horizontal="right" vertical="top" wrapText="1"/>
    </xf>
    <xf numFmtId="165" fontId="10" fillId="25" borderId="12" xfId="72" applyFont="1" applyFill="1" applyBorder="1" applyAlignment="1">
      <alignment horizontal="right" vertical="top" wrapText="1"/>
    </xf>
    <xf numFmtId="49" fontId="10" fillId="0" borderId="12" xfId="0" applyNumberFormat="1" applyFont="1" applyFill="1" applyBorder="1" applyAlignment="1">
      <alignment horizontal="center" vertical="top" wrapText="1"/>
    </xf>
    <xf numFmtId="0" fontId="25" fillId="25" borderId="12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center" vertical="top" wrapText="1"/>
    </xf>
    <xf numFmtId="164" fontId="10" fillId="0" borderId="13" xfId="0" applyNumberFormat="1" applyFont="1" applyFill="1" applyBorder="1" applyAlignment="1">
      <alignment horizontal="right" vertical="top" wrapText="1"/>
    </xf>
    <xf numFmtId="4" fontId="10" fillId="0" borderId="13" xfId="0" applyNumberFormat="1" applyFont="1" applyFill="1" applyBorder="1" applyAlignment="1">
      <alignment horizontal="right" vertical="top" wrapText="1"/>
    </xf>
    <xf numFmtId="165" fontId="10" fillId="0" borderId="13" xfId="72" applyFont="1" applyFill="1" applyBorder="1" applyAlignment="1">
      <alignment horizontal="right" vertical="top" wrapText="1"/>
    </xf>
    <xf numFmtId="0" fontId="26" fillId="0" borderId="12" xfId="0" applyFont="1" applyFill="1" applyBorder="1" applyAlignment="1">
      <alignment horizontal="left"/>
    </xf>
    <xf numFmtId="0" fontId="10" fillId="0" borderId="12" xfId="0" applyFont="1" applyBorder="1" applyAlignment="1">
      <alignment horizontal="center"/>
    </xf>
    <xf numFmtId="2" fontId="10" fillId="0" borderId="12" xfId="0" applyNumberFormat="1" applyFont="1" applyBorder="1" applyAlignment="1">
      <alignment horizontal="center"/>
    </xf>
    <xf numFmtId="165" fontId="10" fillId="0" borderId="14" xfId="72" applyFont="1" applyFill="1" applyBorder="1" applyAlignment="1">
      <alignment horizontal="right" vertical="top"/>
    </xf>
    <xf numFmtId="0" fontId="10" fillId="27" borderId="12" xfId="0" applyFont="1" applyFill="1" applyBorder="1" applyAlignment="1">
      <alignment horizontal="left" vertical="center" wrapText="1"/>
    </xf>
    <xf numFmtId="0" fontId="10" fillId="27" borderId="12" xfId="0" applyFont="1" applyFill="1" applyBorder="1" applyAlignment="1">
      <alignment horizontal="center" vertical="center" wrapText="1"/>
    </xf>
    <xf numFmtId="171" fontId="10" fillId="27" borderId="12" xfId="0" applyNumberFormat="1" applyFont="1" applyFill="1" applyBorder="1" applyAlignment="1">
      <alignment horizontal="right" vertical="center" wrapText="1"/>
    </xf>
    <xf numFmtId="4" fontId="10" fillId="27" borderId="12" xfId="0" applyNumberFormat="1" applyFont="1" applyFill="1" applyBorder="1" applyAlignment="1">
      <alignment horizontal="right" vertical="center" wrapText="1"/>
    </xf>
    <xf numFmtId="0" fontId="10" fillId="25" borderId="12" xfId="0" applyFont="1" applyFill="1" applyBorder="1" applyAlignment="1">
      <alignment horizontal="center" vertical="center"/>
    </xf>
    <xf numFmtId="0" fontId="25" fillId="25" borderId="12" xfId="0" applyFont="1" applyFill="1" applyBorder="1" applyAlignment="1">
      <alignment horizontal="left" vertical="center" wrapText="1"/>
    </xf>
    <xf numFmtId="165" fontId="10" fillId="25" borderId="12" xfId="72" applyFont="1" applyFill="1" applyBorder="1" applyAlignment="1">
      <alignment vertical="center"/>
    </xf>
    <xf numFmtId="0" fontId="10" fillId="26" borderId="12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164" fontId="10" fillId="25" borderId="12" xfId="0" applyNumberFormat="1" applyFont="1" applyFill="1" applyBorder="1" applyAlignment="1">
      <alignment horizontal="right" vertical="center" wrapText="1"/>
    </xf>
    <xf numFmtId="4" fontId="10" fillId="25" borderId="12" xfId="0" applyNumberFormat="1" applyFont="1" applyFill="1" applyBorder="1" applyAlignment="1">
      <alignment horizontal="right" vertical="center" wrapText="1"/>
    </xf>
    <xf numFmtId="165" fontId="10" fillId="25" borderId="12" xfId="72" applyFont="1" applyFill="1" applyBorder="1" applyAlignment="1">
      <alignment horizontal="right" vertical="center" wrapText="1"/>
    </xf>
    <xf numFmtId="164" fontId="10" fillId="0" borderId="12" xfId="0" applyNumberFormat="1" applyFont="1" applyFill="1" applyBorder="1" applyAlignment="1">
      <alignment horizontal="right" vertical="center" wrapText="1"/>
    </xf>
    <xf numFmtId="165" fontId="10" fillId="0" borderId="12" xfId="72" applyFont="1" applyFill="1" applyBorder="1" applyAlignment="1">
      <alignment horizontal="right" vertical="center"/>
    </xf>
    <xf numFmtId="0" fontId="10" fillId="28" borderId="12" xfId="0" applyFont="1" applyFill="1" applyBorder="1" applyAlignment="1">
      <alignment horizontal="left" vertical="center" wrapText="1"/>
    </xf>
    <xf numFmtId="10" fontId="25" fillId="25" borderId="12" xfId="0" applyNumberFormat="1" applyFont="1" applyFill="1" applyBorder="1" applyAlignment="1">
      <alignment horizontal="left" vertical="center" wrapText="1"/>
    </xf>
    <xf numFmtId="171" fontId="10" fillId="25" borderId="12" xfId="0" applyNumberFormat="1" applyFont="1" applyFill="1" applyBorder="1" applyAlignment="1">
      <alignment horizontal="right" vertical="center" wrapText="1"/>
    </xf>
    <xf numFmtId="49" fontId="10" fillId="27" borderId="12" xfId="0" applyNumberFormat="1" applyFont="1" applyFill="1" applyBorder="1" applyAlignment="1">
      <alignment horizontal="center" vertical="center" wrapText="1"/>
    </xf>
    <xf numFmtId="49" fontId="25" fillId="25" borderId="12" xfId="0" applyNumberFormat="1" applyFont="1" applyFill="1" applyBorder="1" applyAlignment="1">
      <alignment horizontal="left" vertical="top" wrapText="1"/>
    </xf>
    <xf numFmtId="171" fontId="10" fillId="25" borderId="12" xfId="0" applyNumberFormat="1" applyFont="1" applyFill="1" applyBorder="1" applyAlignment="1">
      <alignment horizontal="right" vertical="top" wrapText="1"/>
    </xf>
    <xf numFmtId="0" fontId="10" fillId="27" borderId="12" xfId="0" applyFont="1" applyFill="1" applyBorder="1" applyAlignment="1">
      <alignment horizontal="center" vertical="top" wrapText="1"/>
    </xf>
    <xf numFmtId="171" fontId="10" fillId="27" borderId="12" xfId="0" applyNumberFormat="1" applyFont="1" applyFill="1" applyBorder="1" applyAlignment="1">
      <alignment horizontal="right" vertical="top" wrapText="1"/>
    </xf>
    <xf numFmtId="0" fontId="10" fillId="27" borderId="12" xfId="0" applyFont="1" applyFill="1" applyBorder="1" applyAlignment="1">
      <alignment horizontal="right" vertical="top" wrapText="1"/>
    </xf>
    <xf numFmtId="0" fontId="10" fillId="27" borderId="12" xfId="0" applyFont="1" applyFill="1" applyBorder="1" applyAlignment="1">
      <alignment horizontal="left" vertical="top" wrapText="1"/>
    </xf>
    <xf numFmtId="4" fontId="10" fillId="27" borderId="12" xfId="0" applyNumberFormat="1" applyFont="1" applyFill="1" applyBorder="1" applyAlignment="1">
      <alignment horizontal="right" vertical="top" wrapText="1"/>
    </xf>
    <xf numFmtId="0" fontId="10" fillId="27" borderId="12" xfId="0" applyFont="1" applyFill="1" applyBorder="1" applyAlignment="1">
      <alignment horizontal="right" vertical="center" wrapText="1"/>
    </xf>
    <xf numFmtId="171" fontId="10" fillId="0" borderId="12" xfId="0" applyNumberFormat="1" applyFont="1" applyFill="1" applyBorder="1" applyAlignment="1">
      <alignment horizontal="right" vertical="top" wrapText="1"/>
    </xf>
    <xf numFmtId="49" fontId="25" fillId="25" borderId="12" xfId="0" applyNumberFormat="1" applyFont="1" applyFill="1" applyBorder="1" applyAlignment="1">
      <alignment horizontal="center" vertical="center" wrapText="1"/>
    </xf>
    <xf numFmtId="0" fontId="10" fillId="26" borderId="12" xfId="0" applyFont="1" applyFill="1" applyBorder="1" applyAlignment="1">
      <alignment horizontal="left" vertical="top" wrapText="1"/>
    </xf>
    <xf numFmtId="49" fontId="25" fillId="25" borderId="12" xfId="0" applyNumberFormat="1" applyFont="1" applyFill="1" applyBorder="1" applyAlignment="1">
      <alignment horizontal="left" vertical="center" wrapText="1"/>
    </xf>
    <xf numFmtId="49" fontId="25" fillId="25" borderId="12" xfId="0" applyNumberFormat="1" applyFont="1" applyFill="1" applyBorder="1" applyAlignment="1">
      <alignment horizontal="center" vertical="top" wrapText="1"/>
    </xf>
    <xf numFmtId="4" fontId="10" fillId="27" borderId="12" xfId="0" applyNumberFormat="1" applyFont="1" applyFill="1" applyBorder="1" applyAlignment="1">
      <alignment horizontal="right" vertical="top"/>
    </xf>
    <xf numFmtId="165" fontId="10" fillId="27" borderId="12" xfId="72" applyFont="1" applyFill="1" applyBorder="1" applyAlignment="1">
      <alignment horizontal="right" vertical="center" wrapText="1"/>
    </xf>
    <xf numFmtId="0" fontId="25" fillId="25" borderId="12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justify" vertical="center" wrapText="1"/>
    </xf>
    <xf numFmtId="165" fontId="10" fillId="27" borderId="12" xfId="72" applyFont="1" applyFill="1" applyBorder="1" applyAlignment="1">
      <alignment horizontal="right" vertical="center"/>
    </xf>
    <xf numFmtId="0" fontId="25" fillId="25" borderId="12" xfId="0" applyFont="1" applyFill="1" applyBorder="1" applyAlignment="1">
      <alignment vertical="center" wrapText="1"/>
    </xf>
    <xf numFmtId="0" fontId="10" fillId="27" borderId="12" xfId="0" applyFont="1" applyFill="1" applyBorder="1" applyAlignment="1">
      <alignment vertical="center" wrapText="1"/>
    </xf>
    <xf numFmtId="0" fontId="10" fillId="26" borderId="12" xfId="0" applyFont="1" applyFill="1" applyBorder="1" applyAlignment="1">
      <alignment vertical="center" wrapText="1"/>
    </xf>
    <xf numFmtId="0" fontId="25" fillId="25" borderId="12" xfId="0" applyFont="1" applyFill="1" applyBorder="1" applyAlignment="1">
      <alignment vertical="top" wrapText="1"/>
    </xf>
    <xf numFmtId="2" fontId="25" fillId="25" borderId="12" xfId="0" applyNumberFormat="1" applyFont="1" applyFill="1" applyBorder="1" applyAlignment="1">
      <alignment horizontal="center" vertical="center" wrapText="1"/>
    </xf>
    <xf numFmtId="0" fontId="10" fillId="27" borderId="12" xfId="0" applyFont="1" applyFill="1" applyBorder="1" applyAlignment="1">
      <alignment vertical="top" wrapText="1"/>
    </xf>
    <xf numFmtId="4" fontId="25" fillId="25" borderId="12" xfId="0" applyNumberFormat="1" applyFont="1" applyFill="1" applyBorder="1" applyAlignment="1">
      <alignment horizontal="center" vertical="top" wrapText="1"/>
    </xf>
    <xf numFmtId="4" fontId="25" fillId="25" borderId="12" xfId="0" applyNumberFormat="1" applyFont="1" applyFill="1" applyBorder="1" applyAlignment="1">
      <alignment horizontal="right" vertical="top" wrapText="1"/>
    </xf>
    <xf numFmtId="172" fontId="10" fillId="27" borderId="12" xfId="0" applyNumberFormat="1" applyFont="1" applyFill="1" applyBorder="1" applyAlignment="1">
      <alignment horizontal="right" vertical="top" wrapText="1"/>
    </xf>
    <xf numFmtId="172" fontId="10" fillId="27" borderId="12" xfId="0" applyNumberFormat="1" applyFont="1" applyFill="1" applyBorder="1" applyAlignment="1">
      <alignment vertical="top" wrapText="1"/>
    </xf>
    <xf numFmtId="0" fontId="0" fillId="27" borderId="12" xfId="0" applyFill="1" applyBorder="1" applyAlignment="1">
      <alignment wrapText="1"/>
    </xf>
    <xf numFmtId="0" fontId="10" fillId="27" borderId="12" xfId="0" applyFont="1" applyFill="1" applyBorder="1" applyAlignment="1">
      <alignment wrapText="1"/>
    </xf>
    <xf numFmtId="172" fontId="25" fillId="25" borderId="12" xfId="0" applyNumberFormat="1" applyFont="1" applyFill="1" applyBorder="1" applyAlignment="1">
      <alignment horizontal="center" vertical="top" wrapText="1"/>
    </xf>
    <xf numFmtId="4" fontId="25" fillId="25" borderId="12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vertical="center"/>
    </xf>
    <xf numFmtId="165" fontId="10" fillId="0" borderId="0" xfId="72" applyFont="1" applyFill="1" applyAlignment="1">
      <alignment vertical="center"/>
    </xf>
    <xf numFmtId="0" fontId="25" fillId="23" borderId="10" xfId="0" applyFont="1" applyFill="1" applyBorder="1" applyAlignment="1">
      <alignment horizontal="center" vertical="center" wrapText="1"/>
    </xf>
    <xf numFmtId="0" fontId="25" fillId="0" borderId="11" xfId="72" applyNumberFormat="1" applyFont="1" applyFill="1" applyBorder="1" applyAlignment="1">
      <alignment horizontal="right" vertical="center" wrapText="1"/>
    </xf>
    <xf numFmtId="0" fontId="25" fillId="1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right" vertical="top"/>
    </xf>
    <xf numFmtId="0" fontId="10" fillId="0" borderId="14" xfId="0" applyFont="1" applyFill="1" applyBorder="1" applyAlignment="1">
      <alignment horizontal="right" vertical="top"/>
    </xf>
    <xf numFmtId="0" fontId="10" fillId="0" borderId="12" xfId="0" applyFont="1" applyFill="1" applyBorder="1" applyAlignment="1">
      <alignment horizontal="right" vertical="center"/>
    </xf>
    <xf numFmtId="0" fontId="10" fillId="27" borderId="12" xfId="0" applyFont="1" applyFill="1" applyBorder="1" applyAlignment="1">
      <alignment horizontal="right" vertical="center"/>
    </xf>
    <xf numFmtId="0" fontId="10" fillId="27" borderId="12" xfId="0" applyFont="1" applyFill="1" applyBorder="1" applyAlignment="1">
      <alignment horizontal="right" vertical="top"/>
    </xf>
    <xf numFmtId="0" fontId="10" fillId="27" borderId="0" xfId="0" applyFont="1" applyFill="1"/>
    <xf numFmtId="0" fontId="10" fillId="0" borderId="0" xfId="0" applyFont="1"/>
    <xf numFmtId="9" fontId="10" fillId="0" borderId="12" xfId="74" applyFont="1" applyFill="1" applyBorder="1" applyAlignment="1">
      <alignment horizontal="center" vertical="center"/>
    </xf>
    <xf numFmtId="9" fontId="10" fillId="0" borderId="15" xfId="74" applyFont="1" applyFill="1" applyBorder="1" applyAlignment="1">
      <alignment horizontal="center" vertical="center"/>
    </xf>
    <xf numFmtId="166" fontId="10" fillId="0" borderId="12" xfId="1" applyFont="1" applyBorder="1"/>
    <xf numFmtId="167" fontId="10" fillId="0" borderId="12" xfId="0" applyNumberFormat="1" applyFont="1" applyFill="1" applyBorder="1" applyAlignment="1">
      <alignment horizontal="center" vertical="center"/>
    </xf>
    <xf numFmtId="167" fontId="10" fillId="0" borderId="15" xfId="0" applyNumberFormat="1" applyFont="1" applyFill="1" applyBorder="1" applyAlignment="1">
      <alignment horizontal="center" vertical="center"/>
    </xf>
    <xf numFmtId="0" fontId="10" fillId="29" borderId="12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29" borderId="15" xfId="0" applyFont="1" applyFill="1" applyBorder="1" applyAlignment="1">
      <alignment horizontal="center" vertical="center"/>
    </xf>
    <xf numFmtId="167" fontId="25" fillId="25" borderId="12" xfId="0" applyNumberFormat="1" applyFont="1" applyFill="1" applyBorder="1" applyAlignment="1">
      <alignment horizontal="center" vertical="center"/>
    </xf>
    <xf numFmtId="167" fontId="25" fillId="25" borderId="15" xfId="0" applyNumberFormat="1" applyFont="1" applyFill="1" applyBorder="1" applyAlignment="1">
      <alignment horizontal="center" vertical="center"/>
    </xf>
    <xf numFmtId="167" fontId="10" fillId="0" borderId="0" xfId="0" applyNumberFormat="1" applyFont="1" applyFill="1"/>
    <xf numFmtId="9" fontId="10" fillId="0" borderId="12" xfId="0" applyNumberFormat="1" applyFont="1" applyFill="1" applyBorder="1" applyAlignment="1">
      <alignment horizontal="center" vertical="center"/>
    </xf>
    <xf numFmtId="9" fontId="10" fillId="0" borderId="15" xfId="0" applyNumberFormat="1" applyFont="1" applyFill="1" applyBorder="1" applyAlignment="1">
      <alignment horizontal="center" vertical="center"/>
    </xf>
    <xf numFmtId="9" fontId="10" fillId="0" borderId="0" xfId="0" applyNumberFormat="1" applyFont="1" applyFill="1"/>
    <xf numFmtId="168" fontId="10" fillId="0" borderId="0" xfId="0" applyNumberFormat="1" applyFont="1"/>
    <xf numFmtId="166" fontId="10" fillId="0" borderId="0" xfId="1" applyFont="1"/>
    <xf numFmtId="167" fontId="10" fillId="0" borderId="0" xfId="0" applyNumberFormat="1" applyFont="1" applyAlignment="1">
      <alignment horizontal="center"/>
    </xf>
    <xf numFmtId="167" fontId="10" fillId="0" borderId="0" xfId="0" applyNumberFormat="1" applyFont="1"/>
    <xf numFmtId="9" fontId="10" fillId="0" borderId="0" xfId="0" applyNumberFormat="1" applyFont="1"/>
    <xf numFmtId="0" fontId="10" fillId="0" borderId="0" xfId="0" applyFont="1" applyAlignment="1">
      <alignment horizontal="center"/>
    </xf>
    <xf numFmtId="0" fontId="25" fillId="23" borderId="10" xfId="0" applyFont="1" applyFill="1" applyBorder="1" applyAlignment="1">
      <alignment horizontal="center" vertical="center"/>
    </xf>
    <xf numFmtId="0" fontId="25" fillId="25" borderId="12" xfId="0" applyFont="1" applyFill="1" applyBorder="1" applyAlignment="1">
      <alignment horizontal="center" vertical="center"/>
    </xf>
    <xf numFmtId="0" fontId="25" fillId="25" borderId="12" xfId="0" applyFont="1" applyFill="1" applyBorder="1" applyAlignment="1">
      <alignment horizontal="center" vertical="center" wrapText="1"/>
    </xf>
    <xf numFmtId="166" fontId="25" fillId="25" borderId="12" xfId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/>
    </xf>
    <xf numFmtId="165" fontId="25" fillId="0" borderId="12" xfId="0" applyNumberFormat="1" applyFont="1" applyFill="1" applyBorder="1" applyAlignment="1">
      <alignment vertical="center"/>
    </xf>
    <xf numFmtId="168" fontId="10" fillId="0" borderId="12" xfId="0" applyNumberFormat="1" applyFont="1" applyFill="1" applyBorder="1" applyAlignment="1">
      <alignment horizontal="center" vertical="center"/>
    </xf>
    <xf numFmtId="169" fontId="10" fillId="0" borderId="12" xfId="0" applyNumberFormat="1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166" fontId="25" fillId="0" borderId="12" xfId="1" applyFont="1" applyFill="1" applyBorder="1" applyAlignment="1">
      <alignment horizontal="center" vertical="center"/>
    </xf>
    <xf numFmtId="2" fontId="25" fillId="25" borderId="1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2" fontId="25" fillId="0" borderId="12" xfId="0" applyNumberFormat="1" applyFont="1" applyFill="1" applyBorder="1" applyAlignment="1">
      <alignment horizontal="center" vertical="center"/>
    </xf>
    <xf numFmtId="2" fontId="10" fillId="0" borderId="12" xfId="0" applyNumberFormat="1" applyFont="1" applyBorder="1" applyAlignment="1">
      <alignment vertical="center"/>
    </xf>
    <xf numFmtId="2" fontId="10" fillId="0" borderId="12" xfId="0" applyNumberFormat="1" applyFont="1" applyBorder="1" applyAlignment="1">
      <alignment horizontal="center" vertical="center"/>
    </xf>
    <xf numFmtId="2" fontId="10" fillId="0" borderId="12" xfId="72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10" fontId="25" fillId="0" borderId="12" xfId="0" applyNumberFormat="1" applyFont="1" applyBorder="1" applyAlignment="1">
      <alignment horizontal="center" vertical="center"/>
    </xf>
    <xf numFmtId="2" fontId="25" fillId="25" borderId="12" xfId="0" applyNumberFormat="1" applyFont="1" applyFill="1" applyBorder="1" applyAlignment="1">
      <alignment horizontal="center" vertical="center"/>
    </xf>
    <xf numFmtId="2" fontId="25" fillId="25" borderId="12" xfId="0" applyNumberFormat="1" applyFont="1" applyFill="1" applyBorder="1" applyAlignment="1">
      <alignment horizontal="center" vertical="center" wrapText="1"/>
    </xf>
    <xf numFmtId="2" fontId="25" fillId="0" borderId="12" xfId="0" applyNumberFormat="1" applyFont="1" applyFill="1" applyBorder="1" applyAlignment="1">
      <alignment horizontal="center" vertical="center"/>
    </xf>
    <xf numFmtId="2" fontId="10" fillId="0" borderId="12" xfId="0" applyNumberFormat="1" applyFont="1" applyFill="1" applyBorder="1" applyAlignment="1">
      <alignment horizontal="right" vertical="center"/>
    </xf>
    <xf numFmtId="2" fontId="25" fillId="0" borderId="12" xfId="0" applyNumberFormat="1" applyFont="1" applyFill="1" applyBorder="1" applyAlignment="1">
      <alignment horizontal="right" vertical="center"/>
    </xf>
    <xf numFmtId="1" fontId="10" fillId="0" borderId="12" xfId="0" applyNumberFormat="1" applyFont="1" applyFill="1" applyBorder="1" applyAlignment="1">
      <alignment horizontal="center" vertical="center"/>
    </xf>
    <xf numFmtId="10" fontId="10" fillId="0" borderId="12" xfId="0" applyNumberFormat="1" applyFont="1" applyFill="1" applyBorder="1" applyAlignment="1">
      <alignment horizontal="center" vertical="center"/>
    </xf>
    <xf numFmtId="0" fontId="10" fillId="30" borderId="0" xfId="0" applyFont="1" applyFill="1" applyAlignment="1">
      <alignment vertical="center"/>
    </xf>
    <xf numFmtId="10" fontId="25" fillId="0" borderId="12" xfId="0" applyNumberFormat="1" applyFont="1" applyFill="1" applyBorder="1" applyAlignment="1">
      <alignment horizontal="center" vertical="center"/>
    </xf>
    <xf numFmtId="2" fontId="10" fillId="0" borderId="12" xfId="0" applyNumberFormat="1" applyFont="1" applyFill="1" applyBorder="1" applyAlignment="1">
      <alignment horizontal="left" vertical="center"/>
    </xf>
    <xf numFmtId="10" fontId="10" fillId="0" borderId="12" xfId="0" applyNumberFormat="1" applyFont="1" applyFill="1" applyBorder="1" applyAlignment="1">
      <alignment horizontal="center" vertical="center"/>
    </xf>
    <xf numFmtId="2" fontId="10" fillId="0" borderId="12" xfId="0" applyNumberFormat="1" applyFont="1" applyFill="1" applyBorder="1" applyAlignment="1">
      <alignment horizontal="center" vertical="center" wrapText="1"/>
    </xf>
    <xf numFmtId="2" fontId="25" fillId="0" borderId="12" xfId="0" applyNumberFormat="1" applyFont="1" applyFill="1" applyBorder="1" applyAlignment="1">
      <alignment horizontal="right" vertical="center" wrapText="1"/>
    </xf>
  </cellXfs>
  <cellStyles count="96">
    <cellStyle name="20% - Ênfase1" xfId="19" builtinId="30" customBuiltin="1"/>
    <cellStyle name="20% - Ênfase1 2" xfId="48"/>
    <cellStyle name="20% - Ênfase2" xfId="23" builtinId="34" customBuiltin="1"/>
    <cellStyle name="20% - Ênfase2 2" xfId="49"/>
    <cellStyle name="20% - Ênfase3" xfId="27" builtinId="38" customBuiltin="1"/>
    <cellStyle name="20% - Ênfase3 2" xfId="50"/>
    <cellStyle name="20% - Ênfase4" xfId="31" builtinId="42" customBuiltin="1"/>
    <cellStyle name="20% - Ênfase4 2" xfId="51"/>
    <cellStyle name="20% - Ênfase5" xfId="35" builtinId="46" customBuiltin="1"/>
    <cellStyle name="20% - Ênfase5 2" xfId="52"/>
    <cellStyle name="20% - Ênfase6" xfId="39" builtinId="50" customBuiltin="1"/>
    <cellStyle name="20% - Ênfase6 2" xfId="53"/>
    <cellStyle name="40% - Ênfase1" xfId="20" builtinId="31" customBuiltin="1"/>
    <cellStyle name="40% - Ênfase1 2" xfId="54"/>
    <cellStyle name="40% - Ênfase2" xfId="24" builtinId="35" customBuiltin="1"/>
    <cellStyle name="40% - Ênfase2 2" xfId="55"/>
    <cellStyle name="40% - Ênfase3" xfId="28" builtinId="39" customBuiltin="1"/>
    <cellStyle name="40% - Ênfase3 2" xfId="56"/>
    <cellStyle name="40% - Ênfase4" xfId="32" builtinId="43" customBuiltin="1"/>
    <cellStyle name="40% - Ênfase4 2" xfId="57"/>
    <cellStyle name="40% - Ênfase5" xfId="36" builtinId="47" customBuiltin="1"/>
    <cellStyle name="40% - Ênfase5 2" xfId="58"/>
    <cellStyle name="40% - Ênfase6" xfId="40" builtinId="51" customBuiltin="1"/>
    <cellStyle name="40% - Ênfase6 2" xfId="59"/>
    <cellStyle name="60% - Ênfase1" xfId="21" builtinId="32" customBuiltin="1"/>
    <cellStyle name="60% - Ênfase1 2" xfId="60"/>
    <cellStyle name="60% - Ênfase2" xfId="25" builtinId="36" customBuiltin="1"/>
    <cellStyle name="60% - Ênfase2 2" xfId="61"/>
    <cellStyle name="60% - Ênfase3" xfId="29" builtinId="40" customBuiltin="1"/>
    <cellStyle name="60% - Ênfase3 2" xfId="62"/>
    <cellStyle name="60% - Ênfase4" xfId="33" builtinId="44" customBuiltin="1"/>
    <cellStyle name="60% - Ênfase4 2" xfId="63"/>
    <cellStyle name="60% - Ênfase5" xfId="37" builtinId="48" customBuiltin="1"/>
    <cellStyle name="60% - Ênfase5 2" xfId="64"/>
    <cellStyle name="60% - Ênfase6" xfId="41" builtinId="52" customBuiltin="1"/>
    <cellStyle name="60% - Ênfase6 2" xfId="65"/>
    <cellStyle name="Bom" xfId="6" builtinId="26" customBuiltin="1"/>
    <cellStyle name="Bom 2" xfId="66"/>
    <cellStyle name="Cálculo" xfId="11" builtinId="22" customBuiltin="1"/>
    <cellStyle name="Cálculo 2" xfId="67"/>
    <cellStyle name="Célula de Verificação" xfId="13" builtinId="23" customBuiltin="1"/>
    <cellStyle name="Célula de Verificação 2" xfId="68"/>
    <cellStyle name="Célula Vinculada" xfId="12" builtinId="24" customBuiltin="1"/>
    <cellStyle name="Célula Vinculada 2" xfId="69"/>
    <cellStyle name="cf1" xfId="70"/>
    <cellStyle name="Ênfase1" xfId="18" builtinId="29" customBuiltin="1"/>
    <cellStyle name="Ênfase1 2" xfId="42"/>
    <cellStyle name="Ênfase2" xfId="22" builtinId="33" customBuiltin="1"/>
    <cellStyle name="Ênfase2 2" xfId="43"/>
    <cellStyle name="Ênfase3" xfId="26" builtinId="37" customBuiltin="1"/>
    <cellStyle name="Ênfase3 2" xfId="44"/>
    <cellStyle name="Ênfase4" xfId="30" builtinId="41" customBuiltin="1"/>
    <cellStyle name="Ênfase4 2" xfId="45"/>
    <cellStyle name="Ênfase5" xfId="34" builtinId="45" customBuiltin="1"/>
    <cellStyle name="Ênfase5 2" xfId="46"/>
    <cellStyle name="Ênfase6" xfId="38" builtinId="49" customBuiltin="1"/>
    <cellStyle name="Ênfase6 2" xfId="47"/>
    <cellStyle name="Entrada" xfId="9" builtinId="20" customBuiltin="1"/>
    <cellStyle name="Entrada 2" xfId="71"/>
    <cellStyle name="Excel_BuiltIn_Comma" xfId="72"/>
    <cellStyle name="Excel_BuiltIn_Currency" xfId="73"/>
    <cellStyle name="Excel_BuiltIn_Percent" xfId="74"/>
    <cellStyle name="Excel_BuiltIn_Percent 1" xfId="75"/>
    <cellStyle name="Heading" xfId="76"/>
    <cellStyle name="Heading1" xfId="77"/>
    <cellStyle name="Incorreto" xfId="7" builtinId="27" customBuiltin="1"/>
    <cellStyle name="Incorreto 2" xfId="78"/>
    <cellStyle name="Neutra" xfId="8" builtinId="28" customBuiltin="1"/>
    <cellStyle name="Neutra 2" xfId="79"/>
    <cellStyle name="Normal" xfId="0" builtinId="0" customBuiltin="1"/>
    <cellStyle name="Normal 2" xfId="80"/>
    <cellStyle name="Nota" xfId="15" builtinId="10" customBuiltin="1"/>
    <cellStyle name="Nota 2" xfId="81"/>
    <cellStyle name="Porcentagem 2" xfId="82"/>
    <cellStyle name="Result" xfId="83"/>
    <cellStyle name="Result2" xfId="84"/>
    <cellStyle name="Saída" xfId="10" builtinId="21" customBuiltin="1"/>
    <cellStyle name="Saída 2" xfId="85"/>
    <cellStyle name="Separador de milhares" xfId="1" builtinId="3" customBuiltin="1"/>
    <cellStyle name="Texto de Aviso" xfId="14" builtinId="11" customBuiltin="1"/>
    <cellStyle name="Texto de Aviso 2" xfId="93"/>
    <cellStyle name="Texto Explicativo" xfId="16" builtinId="53" customBuiltin="1"/>
    <cellStyle name="Texto Explicativo 2" xfId="94"/>
    <cellStyle name="Título 1" xfId="2" builtinId="16" customBuiltin="1"/>
    <cellStyle name="Título 1 1" xfId="86"/>
    <cellStyle name="Título 1 1 1" xfId="87"/>
    <cellStyle name="Título 1 2" xfId="88"/>
    <cellStyle name="Título 2" xfId="3" builtinId="17" customBuiltin="1"/>
    <cellStyle name="Título 2 2" xfId="89"/>
    <cellStyle name="Título 3" xfId="4" builtinId="18" customBuiltin="1"/>
    <cellStyle name="Título 3 2" xfId="90"/>
    <cellStyle name="Título 4" xfId="5" builtinId="19" customBuiltin="1"/>
    <cellStyle name="Título 4 2" xfId="91"/>
    <cellStyle name="Título 5" xfId="92"/>
    <cellStyle name="Total" xfId="17" builtinId="25" customBuiltin="1"/>
    <cellStyle name="Total 2" xfId="95"/>
  </cellStyles>
  <dxfs count="2">
    <dxf>
      <font>
        <color rgb="FF0000FF"/>
      </font>
      <fill>
        <patternFill patternType="solid">
          <fgColor rgb="FF00FFFF"/>
          <bgColor rgb="FF00FFFF"/>
        </patternFill>
      </fill>
    </dxf>
    <dxf>
      <font>
        <color rgb="FF0000FF"/>
      </font>
      <fill>
        <patternFill patternType="solid">
          <fgColor rgb="FF00FFFF"/>
          <bgColor rgb="FF00FFFF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303"/>
  <sheetViews>
    <sheetView tabSelected="1" workbookViewId="0">
      <selection sqref="A1:H1"/>
    </sheetView>
  </sheetViews>
  <sheetFormatPr defaultRowHeight="12.75"/>
  <cols>
    <col min="1" max="1" width="11.33203125" style="1" customWidth="1"/>
    <col min="2" max="2" width="60" style="32" customWidth="1"/>
    <col min="3" max="3" width="11.33203125" style="33" customWidth="1"/>
    <col min="4" max="4" width="7.5" style="1" customWidth="1"/>
    <col min="5" max="5" width="13" style="34" customWidth="1"/>
    <col min="6" max="6" width="12.1640625" style="33" customWidth="1"/>
    <col min="7" max="7" width="13.1640625" style="33" customWidth="1"/>
    <col min="8" max="8" width="13.6640625" style="33" customWidth="1"/>
    <col min="9" max="9" width="10.5" style="28" customWidth="1"/>
    <col min="10" max="10" width="13.5" style="28" customWidth="1"/>
    <col min="11" max="256" width="10.5" style="28" customWidth="1"/>
    <col min="257" max="1023" width="10.5" style="29" customWidth="1"/>
    <col min="1024" max="1024" width="9.33203125" style="29" customWidth="1"/>
    <col min="1025" max="16384" width="9.33203125" style="29"/>
  </cols>
  <sheetData>
    <row r="1" spans="1:10" s="1" customFormat="1">
      <c r="A1" s="36" t="s">
        <v>0</v>
      </c>
      <c r="B1" s="36"/>
      <c r="C1" s="36"/>
      <c r="D1" s="36"/>
      <c r="E1" s="36"/>
      <c r="F1" s="36"/>
      <c r="G1" s="36"/>
      <c r="H1" s="36"/>
    </row>
    <row r="2" spans="1:10" s="1" customFormat="1">
      <c r="A2" s="37"/>
      <c r="B2" s="37"/>
      <c r="C2" s="37"/>
      <c r="D2" s="37"/>
      <c r="E2" s="37"/>
      <c r="F2" s="37"/>
      <c r="G2" s="37"/>
      <c r="H2" s="37"/>
    </row>
    <row r="3" spans="1:10" s="4" customFormat="1" ht="25.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2" t="s">
        <v>7</v>
      </c>
      <c r="H3" s="2" t="s">
        <v>8</v>
      </c>
    </row>
    <row r="4" spans="1:10" s="4" customFormat="1">
      <c r="A4" s="5"/>
      <c r="B4" s="5"/>
      <c r="C4" s="6"/>
      <c r="D4" s="5"/>
      <c r="E4" s="7"/>
      <c r="F4" s="6"/>
      <c r="G4" s="6"/>
      <c r="H4" s="6"/>
    </row>
    <row r="5" spans="1:10" s="4" customFormat="1">
      <c r="A5" s="2">
        <v>1</v>
      </c>
      <c r="B5" s="8" t="s">
        <v>9</v>
      </c>
      <c r="C5" s="6"/>
      <c r="D5" s="5"/>
      <c r="E5" s="7"/>
      <c r="F5" s="6"/>
      <c r="G5" s="6"/>
      <c r="H5" s="9">
        <f>SUM(G6:G7)</f>
        <v>1903.9844151328002</v>
      </c>
    </row>
    <row r="6" spans="1:10" s="13" customFormat="1" ht="25.5">
      <c r="A6" s="5" t="s">
        <v>10</v>
      </c>
      <c r="B6" s="10" t="s">
        <v>11</v>
      </c>
      <c r="C6" s="11">
        <v>26.11</v>
      </c>
      <c r="D6" s="5" t="s">
        <v>12</v>
      </c>
      <c r="E6" s="12">
        <f t="shared" ref="E6:E69" si="0">PRODUCT(J6*0.845)</f>
        <v>26.093599999999999</v>
      </c>
      <c r="F6" s="11">
        <f>PRODUCT(C6*E6)</f>
        <v>681.3038959999999</v>
      </c>
      <c r="G6" s="11">
        <f>PRODUCT(F6*1.2518)</f>
        <v>852.8562170127999</v>
      </c>
      <c r="H6" s="11"/>
      <c r="J6" s="11">
        <v>30.88</v>
      </c>
    </row>
    <row r="7" spans="1:10" s="13" customFormat="1">
      <c r="A7" s="5" t="s">
        <v>13</v>
      </c>
      <c r="B7" s="10" t="s">
        <v>14</v>
      </c>
      <c r="C7" s="11">
        <v>6</v>
      </c>
      <c r="D7" s="5" t="s">
        <v>12</v>
      </c>
      <c r="E7" s="12">
        <f t="shared" si="0"/>
        <v>139.94890000000001</v>
      </c>
      <c r="F7" s="11">
        <f>PRODUCT(C7*E7)</f>
        <v>839.69340000000011</v>
      </c>
      <c r="G7" s="11">
        <f>PRODUCT(F7*1.2518)</f>
        <v>1051.1281981200002</v>
      </c>
      <c r="H7" s="11"/>
      <c r="J7" s="11">
        <v>165.62</v>
      </c>
    </row>
    <row r="8" spans="1:10" s="13" customFormat="1">
      <c r="A8" s="5"/>
      <c r="B8" s="10"/>
      <c r="C8" s="11"/>
      <c r="D8" s="5"/>
      <c r="E8" s="12">
        <f t="shared" si="0"/>
        <v>0</v>
      </c>
      <c r="F8" s="11"/>
      <c r="G8" s="11"/>
      <c r="H8" s="11"/>
      <c r="J8" s="11"/>
    </row>
    <row r="9" spans="1:10" s="13" customFormat="1">
      <c r="A9" s="2">
        <v>2</v>
      </c>
      <c r="B9" s="8" t="s">
        <v>15</v>
      </c>
      <c r="C9" s="6"/>
      <c r="D9" s="5"/>
      <c r="E9" s="12">
        <f t="shared" si="0"/>
        <v>0</v>
      </c>
      <c r="F9" s="11"/>
      <c r="G9" s="11"/>
      <c r="H9" s="9">
        <f>SUM(G10:G14)</f>
        <v>782.27100400209906</v>
      </c>
      <c r="J9" s="6"/>
    </row>
    <row r="10" spans="1:10" s="13" customFormat="1" ht="25.5">
      <c r="A10" s="5" t="s">
        <v>16</v>
      </c>
      <c r="B10" s="10" t="s">
        <v>17</v>
      </c>
      <c r="C10" s="11">
        <v>69.02</v>
      </c>
      <c r="D10" s="5" t="s">
        <v>12</v>
      </c>
      <c r="E10" s="12">
        <f t="shared" si="0"/>
        <v>4.0391000000000004</v>
      </c>
      <c r="F10" s="11">
        <f>PRODUCT(C10*E10)</f>
        <v>278.778682</v>
      </c>
      <c r="G10" s="11">
        <f>PRODUCT(F10*1.2518)</f>
        <v>348.97515412760004</v>
      </c>
      <c r="H10" s="11"/>
      <c r="J10" s="11">
        <v>4.78</v>
      </c>
    </row>
    <row r="11" spans="1:10" s="13" customFormat="1" ht="25.5">
      <c r="A11" s="5" t="s">
        <v>18</v>
      </c>
      <c r="B11" s="10" t="s">
        <v>19</v>
      </c>
      <c r="C11" s="11">
        <v>18.09</v>
      </c>
      <c r="D11" s="5" t="s">
        <v>20</v>
      </c>
      <c r="E11" s="12">
        <f t="shared" si="0"/>
        <v>10.697699999999999</v>
      </c>
      <c r="F11" s="11">
        <f>PRODUCT(C11*E11)</f>
        <v>193.52139299999999</v>
      </c>
      <c r="G11" s="11">
        <f>PRODUCT(F11*1.2518)</f>
        <v>242.25007975739999</v>
      </c>
      <c r="H11" s="11"/>
      <c r="J11" s="11">
        <v>12.66</v>
      </c>
    </row>
    <row r="12" spans="1:10" s="13" customFormat="1" ht="25.5">
      <c r="A12" s="5" t="s">
        <v>21</v>
      </c>
      <c r="B12" s="10" t="s">
        <v>22</v>
      </c>
      <c r="C12" s="11">
        <v>18.09</v>
      </c>
      <c r="D12" s="5" t="s">
        <v>20</v>
      </c>
      <c r="E12" s="12">
        <f t="shared" si="0"/>
        <v>2.9828499999999996</v>
      </c>
      <c r="F12" s="11">
        <f>PRODUCT(C12*E12)</f>
        <v>53.95975649999999</v>
      </c>
      <c r="G12" s="11">
        <f>PRODUCT(F12*1.2518)</f>
        <v>67.546823186699996</v>
      </c>
      <c r="H12" s="11"/>
      <c r="J12" s="11">
        <v>3.53</v>
      </c>
    </row>
    <row r="13" spans="1:10" s="13" customFormat="1">
      <c r="A13" s="5" t="s">
        <v>23</v>
      </c>
      <c r="B13" s="10" t="s">
        <v>24</v>
      </c>
      <c r="C13" s="11">
        <v>3.78</v>
      </c>
      <c r="D13" s="5" t="s">
        <v>12</v>
      </c>
      <c r="E13" s="12">
        <f t="shared" si="0"/>
        <v>9.6379077599999992</v>
      </c>
      <c r="F13" s="11">
        <f>PRODUCT(C13*E13)</f>
        <v>36.431291332799994</v>
      </c>
      <c r="G13" s="11">
        <f>PRODUCT(F13*1.2518)</f>
        <v>45.60469049039903</v>
      </c>
      <c r="H13" s="11"/>
      <c r="J13" s="11">
        <v>11.405808</v>
      </c>
    </row>
    <row r="14" spans="1:10" s="13" customFormat="1">
      <c r="A14" s="5" t="s">
        <v>25</v>
      </c>
      <c r="B14" s="10" t="s">
        <v>26</v>
      </c>
      <c r="C14" s="11">
        <v>7</v>
      </c>
      <c r="D14" s="5" t="s">
        <v>12</v>
      </c>
      <c r="E14" s="12">
        <f t="shared" si="0"/>
        <v>8.8894000000000002</v>
      </c>
      <c r="F14" s="11">
        <f>PRODUCT(C14*E14)</f>
        <v>62.2258</v>
      </c>
      <c r="G14" s="11">
        <f>PRODUCT(F14*1.2518)</f>
        <v>77.894256440000007</v>
      </c>
      <c r="H14" s="11"/>
      <c r="J14" s="11">
        <v>10.52</v>
      </c>
    </row>
    <row r="15" spans="1:10" s="13" customFormat="1">
      <c r="A15" s="5"/>
      <c r="B15" s="10"/>
      <c r="C15" s="11"/>
      <c r="D15" s="5"/>
      <c r="E15" s="12">
        <f t="shared" si="0"/>
        <v>0</v>
      </c>
      <c r="F15" s="11"/>
      <c r="G15" s="11"/>
      <c r="H15" s="11"/>
      <c r="J15" s="11"/>
    </row>
    <row r="16" spans="1:10" s="13" customFormat="1">
      <c r="A16" s="2">
        <v>3</v>
      </c>
      <c r="B16" s="8" t="s">
        <v>27</v>
      </c>
      <c r="C16" s="6"/>
      <c r="D16" s="5"/>
      <c r="E16" s="12">
        <f t="shared" si="0"/>
        <v>0</v>
      </c>
      <c r="F16" s="11"/>
      <c r="G16" s="11"/>
      <c r="H16" s="9">
        <f>SUM(G17:G18)</f>
        <v>171.57511039240001</v>
      </c>
      <c r="J16" s="6"/>
    </row>
    <row r="17" spans="1:10" s="13" customFormat="1">
      <c r="A17" s="5" t="s">
        <v>28</v>
      </c>
      <c r="B17" s="10" t="s">
        <v>29</v>
      </c>
      <c r="C17" s="11">
        <v>2.54</v>
      </c>
      <c r="D17" s="5" t="s">
        <v>20</v>
      </c>
      <c r="E17" s="12">
        <f t="shared" si="0"/>
        <v>44.447000000000003</v>
      </c>
      <c r="F17" s="11">
        <f>PRODUCT(C17*E17)</f>
        <v>112.89538</v>
      </c>
      <c r="G17" s="11">
        <f>PRODUCT(F17*1.2518)</f>
        <v>141.322436684</v>
      </c>
      <c r="H17" s="11"/>
      <c r="J17" s="11">
        <v>52.6</v>
      </c>
    </row>
    <row r="18" spans="1:10" s="13" customFormat="1" ht="25.5">
      <c r="A18" s="5" t="s">
        <v>30</v>
      </c>
      <c r="B18" s="10" t="s">
        <v>31</v>
      </c>
      <c r="C18" s="11">
        <v>2.54</v>
      </c>
      <c r="D18" s="5" t="s">
        <v>20</v>
      </c>
      <c r="E18" s="12">
        <f t="shared" si="0"/>
        <v>9.5146999999999995</v>
      </c>
      <c r="F18" s="11">
        <f>PRODUCT(C18*E18)</f>
        <v>24.167337999999997</v>
      </c>
      <c r="G18" s="11">
        <f>PRODUCT(F18*1.2518)</f>
        <v>30.252673708399996</v>
      </c>
      <c r="H18" s="11"/>
      <c r="J18" s="11">
        <v>11.26</v>
      </c>
    </row>
    <row r="19" spans="1:10" s="13" customFormat="1">
      <c r="A19" s="14"/>
      <c r="B19" s="10"/>
      <c r="C19" s="11"/>
      <c r="D19" s="5"/>
      <c r="E19" s="12">
        <f t="shared" si="0"/>
        <v>0</v>
      </c>
      <c r="F19" s="11"/>
      <c r="G19" s="11"/>
      <c r="H19" s="11"/>
      <c r="J19" s="11"/>
    </row>
    <row r="20" spans="1:10" s="13" customFormat="1">
      <c r="A20" s="2">
        <v>4</v>
      </c>
      <c r="B20" s="8" t="s">
        <v>32</v>
      </c>
      <c r="C20" s="6"/>
      <c r="D20" s="5"/>
      <c r="E20" s="12">
        <f t="shared" si="0"/>
        <v>0</v>
      </c>
      <c r="F20" s="11"/>
      <c r="G20" s="11"/>
      <c r="H20" s="9">
        <f>SUM(G21:G26)</f>
        <v>23629.503095588389</v>
      </c>
      <c r="J20" s="6"/>
    </row>
    <row r="21" spans="1:10" s="13" customFormat="1" ht="38.25">
      <c r="A21" s="5" t="s">
        <v>33</v>
      </c>
      <c r="B21" s="10" t="s">
        <v>34</v>
      </c>
      <c r="C21" s="11">
        <v>10</v>
      </c>
      <c r="D21" s="5" t="s">
        <v>12</v>
      </c>
      <c r="E21" s="12">
        <f t="shared" si="0"/>
        <v>26.313299999999998</v>
      </c>
      <c r="F21" s="11">
        <f t="shared" ref="F21:F26" si="1">PRODUCT(C21*E21)</f>
        <v>263.13299999999998</v>
      </c>
      <c r="G21" s="11">
        <f t="shared" ref="G21:G26" si="2">PRODUCT(F21*1.2518)</f>
        <v>329.38988939999996</v>
      </c>
      <c r="H21" s="11"/>
      <c r="J21" s="11">
        <v>31.14</v>
      </c>
    </row>
    <row r="22" spans="1:10" s="13" customFormat="1" ht="38.25">
      <c r="A22" s="5" t="s">
        <v>35</v>
      </c>
      <c r="B22" s="10" t="s">
        <v>36</v>
      </c>
      <c r="C22" s="11">
        <v>123</v>
      </c>
      <c r="D22" s="5" t="s">
        <v>37</v>
      </c>
      <c r="E22" s="12">
        <f t="shared" si="0"/>
        <v>4.4784999999999995</v>
      </c>
      <c r="F22" s="11">
        <f t="shared" si="1"/>
        <v>550.85549999999989</v>
      </c>
      <c r="G22" s="11">
        <f t="shared" si="2"/>
        <v>689.56091489999983</v>
      </c>
      <c r="H22" s="11"/>
      <c r="J22" s="11">
        <v>5.3</v>
      </c>
    </row>
    <row r="23" spans="1:10" s="13" customFormat="1" ht="38.25">
      <c r="A23" s="5" t="s">
        <v>38</v>
      </c>
      <c r="B23" s="10" t="s">
        <v>39</v>
      </c>
      <c r="C23" s="11">
        <v>11</v>
      </c>
      <c r="D23" s="5" t="s">
        <v>37</v>
      </c>
      <c r="E23" s="12">
        <f t="shared" si="0"/>
        <v>4.7657999999999996</v>
      </c>
      <c r="F23" s="11">
        <f t="shared" si="1"/>
        <v>52.423799999999993</v>
      </c>
      <c r="G23" s="11">
        <f t="shared" si="2"/>
        <v>65.624112839999995</v>
      </c>
      <c r="H23" s="11"/>
      <c r="J23" s="11">
        <v>5.64</v>
      </c>
    </row>
    <row r="24" spans="1:10" s="13" customFormat="1" ht="25.5">
      <c r="A24" s="5" t="s">
        <v>40</v>
      </c>
      <c r="B24" s="10" t="s">
        <v>41</v>
      </c>
      <c r="C24" s="11">
        <v>3</v>
      </c>
      <c r="D24" s="5" t="s">
        <v>20</v>
      </c>
      <c r="E24" s="12">
        <f t="shared" si="0"/>
        <v>482.23305000000005</v>
      </c>
      <c r="F24" s="11">
        <f t="shared" si="1"/>
        <v>1446.6991500000001</v>
      </c>
      <c r="G24" s="11">
        <f t="shared" si="2"/>
        <v>1810.9779959700002</v>
      </c>
      <c r="H24" s="11"/>
      <c r="J24" s="11">
        <v>570.69000000000005</v>
      </c>
    </row>
    <row r="25" spans="1:10" s="13" customFormat="1">
      <c r="A25" s="5" t="s">
        <v>42</v>
      </c>
      <c r="B25" s="10" t="s">
        <v>43</v>
      </c>
      <c r="C25" s="11">
        <v>1601</v>
      </c>
      <c r="D25" s="5" t="s">
        <v>37</v>
      </c>
      <c r="E25" s="12">
        <f t="shared" si="0"/>
        <v>8.022127489999999</v>
      </c>
      <c r="F25" s="11">
        <f t="shared" si="1"/>
        <v>12843.426111489998</v>
      </c>
      <c r="G25" s="11">
        <f t="shared" si="2"/>
        <v>16077.400806363181</v>
      </c>
      <c r="H25" s="11"/>
      <c r="J25" s="11">
        <v>9.4936419999999995</v>
      </c>
    </row>
    <row r="26" spans="1:10" s="13" customFormat="1" ht="51">
      <c r="A26" s="5" t="s">
        <v>44</v>
      </c>
      <c r="B26" s="10" t="s">
        <v>45</v>
      </c>
      <c r="C26" s="11">
        <v>26.4</v>
      </c>
      <c r="D26" s="5" t="s">
        <v>12</v>
      </c>
      <c r="E26" s="12">
        <f t="shared" si="0"/>
        <v>140.90465415</v>
      </c>
      <c r="F26" s="11">
        <f t="shared" si="1"/>
        <v>3719.8828695599996</v>
      </c>
      <c r="G26" s="11">
        <f t="shared" si="2"/>
        <v>4656.5493761152075</v>
      </c>
      <c r="H26" s="11"/>
      <c r="J26" s="11">
        <v>166.75107</v>
      </c>
    </row>
    <row r="27" spans="1:10" s="13" customFormat="1">
      <c r="A27" s="5"/>
      <c r="B27" s="10"/>
      <c r="C27" s="11"/>
      <c r="D27" s="5"/>
      <c r="E27" s="12">
        <f t="shared" si="0"/>
        <v>0</v>
      </c>
      <c r="F27" s="11"/>
      <c r="G27" s="11"/>
      <c r="H27" s="11"/>
      <c r="J27" s="11"/>
    </row>
    <row r="28" spans="1:10" s="13" customFormat="1">
      <c r="A28" s="2">
        <v>5</v>
      </c>
      <c r="B28" s="8" t="s">
        <v>46</v>
      </c>
      <c r="C28" s="6"/>
      <c r="D28" s="5"/>
      <c r="E28" s="12">
        <f t="shared" si="0"/>
        <v>0</v>
      </c>
      <c r="F28" s="11"/>
      <c r="G28" s="11"/>
      <c r="H28" s="9">
        <f>SUM(G29:G31)</f>
        <v>5303.4131022729998</v>
      </c>
      <c r="J28" s="6"/>
    </row>
    <row r="29" spans="1:10" s="13" customFormat="1" ht="38.25">
      <c r="A29" s="5" t="s">
        <v>47</v>
      </c>
      <c r="B29" s="10" t="s">
        <v>48</v>
      </c>
      <c r="C29" s="11">
        <v>20</v>
      </c>
      <c r="D29" s="5" t="s">
        <v>12</v>
      </c>
      <c r="E29" s="12">
        <f t="shared" si="0"/>
        <v>26.659749999999999</v>
      </c>
      <c r="F29" s="11">
        <f>PRODUCT(C29*E29)</f>
        <v>533.19499999999994</v>
      </c>
      <c r="G29" s="11">
        <f>PRODUCT(F29*1.2518)</f>
        <v>667.45350099999996</v>
      </c>
      <c r="H29" s="11"/>
      <c r="J29" s="11">
        <v>31.55</v>
      </c>
    </row>
    <row r="30" spans="1:10" s="13" customFormat="1" ht="25.5">
      <c r="A30" s="5" t="s">
        <v>49</v>
      </c>
      <c r="B30" s="10" t="s">
        <v>50</v>
      </c>
      <c r="C30" s="11">
        <v>0.01</v>
      </c>
      <c r="D30" s="5" t="s">
        <v>20</v>
      </c>
      <c r="E30" s="12">
        <f t="shared" si="0"/>
        <v>968.62349999999992</v>
      </c>
      <c r="F30" s="11">
        <f>PRODUCT(C30*E30)</f>
        <v>9.6862349999999999</v>
      </c>
      <c r="G30" s="11">
        <f>PRODUCT(F30*1.2518)</f>
        <v>12.125228973</v>
      </c>
      <c r="H30" s="11"/>
      <c r="J30" s="11">
        <v>1146.3</v>
      </c>
    </row>
    <row r="31" spans="1:10" s="13" customFormat="1" ht="63.75">
      <c r="A31" s="5" t="s">
        <v>51</v>
      </c>
      <c r="B31" s="10" t="s">
        <v>52</v>
      </c>
      <c r="C31" s="11">
        <v>45</v>
      </c>
      <c r="D31" s="5" t="s">
        <v>12</v>
      </c>
      <c r="E31" s="12">
        <f t="shared" si="0"/>
        <v>82.083299999999994</v>
      </c>
      <c r="F31" s="11">
        <f>PRODUCT(C31*E31)</f>
        <v>3693.7484999999997</v>
      </c>
      <c r="G31" s="11">
        <f>PRODUCT(F31*1.2518)</f>
        <v>4623.8343722999998</v>
      </c>
      <c r="H31" s="11"/>
      <c r="J31" s="11">
        <v>97.14</v>
      </c>
    </row>
    <row r="32" spans="1:10" s="13" customFormat="1">
      <c r="A32" s="5"/>
      <c r="B32" s="10"/>
      <c r="C32" s="11"/>
      <c r="D32" s="5"/>
      <c r="E32" s="12">
        <f t="shared" si="0"/>
        <v>0</v>
      </c>
      <c r="F32" s="11"/>
      <c r="G32" s="11"/>
      <c r="H32" s="11"/>
      <c r="J32" s="11"/>
    </row>
    <row r="33" spans="1:10" s="13" customFormat="1">
      <c r="A33" s="2">
        <v>6</v>
      </c>
      <c r="B33" s="8" t="s">
        <v>53</v>
      </c>
      <c r="C33" s="6"/>
      <c r="D33" s="5"/>
      <c r="E33" s="12">
        <f t="shared" si="0"/>
        <v>0</v>
      </c>
      <c r="F33" s="11"/>
      <c r="G33" s="11"/>
      <c r="H33" s="9">
        <f>SUM(G34:G39)</f>
        <v>6720.2553262423153</v>
      </c>
      <c r="J33" s="6"/>
    </row>
    <row r="34" spans="1:10" s="13" customFormat="1" ht="25.5">
      <c r="A34" s="14" t="s">
        <v>54</v>
      </c>
      <c r="B34" s="10" t="s">
        <v>55</v>
      </c>
      <c r="C34" s="11">
        <v>40</v>
      </c>
      <c r="D34" s="5" t="s">
        <v>12</v>
      </c>
      <c r="E34" s="12">
        <f t="shared" si="0"/>
        <v>3.1771999999999996</v>
      </c>
      <c r="F34" s="11">
        <f t="shared" ref="F34:F39" si="3">PRODUCT(C34*E34)</f>
        <v>127.08799999999998</v>
      </c>
      <c r="G34" s="11">
        <f t="shared" ref="G34:G39" si="4">PRODUCT(F34*1.2518)</f>
        <v>159.08875839999999</v>
      </c>
      <c r="H34" s="11"/>
      <c r="J34" s="11">
        <v>3.76</v>
      </c>
    </row>
    <row r="35" spans="1:10" s="13" customFormat="1" ht="25.5">
      <c r="A35" s="14" t="s">
        <v>56</v>
      </c>
      <c r="B35" s="10" t="s">
        <v>57</v>
      </c>
      <c r="C35" s="11">
        <v>40</v>
      </c>
      <c r="D35" s="5" t="s">
        <v>12</v>
      </c>
      <c r="E35" s="12">
        <f t="shared" si="0"/>
        <v>17.913999999999998</v>
      </c>
      <c r="F35" s="11">
        <f t="shared" si="3"/>
        <v>716.56</v>
      </c>
      <c r="G35" s="11">
        <f t="shared" si="4"/>
        <v>896.98980799999993</v>
      </c>
      <c r="H35" s="11"/>
      <c r="J35" s="11">
        <v>21.2</v>
      </c>
    </row>
    <row r="36" spans="1:10" s="13" customFormat="1" ht="38.25">
      <c r="A36" s="14" t="s">
        <v>58</v>
      </c>
      <c r="B36" s="10" t="s">
        <v>59</v>
      </c>
      <c r="C36" s="11">
        <v>29.3</v>
      </c>
      <c r="D36" s="5" t="s">
        <v>20</v>
      </c>
      <c r="E36" s="12">
        <f t="shared" si="0"/>
        <v>8.3739500000000007</v>
      </c>
      <c r="F36" s="11">
        <f t="shared" si="3"/>
        <v>245.35673500000001</v>
      </c>
      <c r="G36" s="11">
        <f t="shared" si="4"/>
        <v>307.13756087300004</v>
      </c>
      <c r="H36" s="11"/>
      <c r="J36" s="11">
        <v>9.91</v>
      </c>
    </row>
    <row r="37" spans="1:10" s="13" customFormat="1" ht="25.5">
      <c r="A37" s="14" t="s">
        <v>60</v>
      </c>
      <c r="B37" s="10" t="s">
        <v>61</v>
      </c>
      <c r="C37" s="11">
        <v>29.3</v>
      </c>
      <c r="D37" s="5" t="s">
        <v>12</v>
      </c>
      <c r="E37" s="12">
        <f t="shared" si="0"/>
        <v>90.486808100000005</v>
      </c>
      <c r="F37" s="11">
        <f t="shared" si="3"/>
        <v>2651.2634773300001</v>
      </c>
      <c r="G37" s="11">
        <f t="shared" si="4"/>
        <v>3318.8516209216941</v>
      </c>
      <c r="H37" s="11"/>
      <c r="J37" s="11">
        <v>107.08498</v>
      </c>
    </row>
    <row r="38" spans="1:10" s="13" customFormat="1" ht="25.5">
      <c r="A38" s="14" t="s">
        <v>62</v>
      </c>
      <c r="B38" s="10" t="s">
        <v>63</v>
      </c>
      <c r="C38" s="11">
        <v>6.65</v>
      </c>
      <c r="D38" s="5" t="s">
        <v>12</v>
      </c>
      <c r="E38" s="12">
        <f t="shared" si="0"/>
        <v>63.869308099999998</v>
      </c>
      <c r="F38" s="11">
        <f t="shared" si="3"/>
        <v>424.73089886500003</v>
      </c>
      <c r="G38" s="11">
        <f t="shared" si="4"/>
        <v>531.67813919920707</v>
      </c>
      <c r="H38" s="11"/>
      <c r="J38" s="11">
        <v>75.584980000000002</v>
      </c>
    </row>
    <row r="39" spans="1:10" s="13" customFormat="1" ht="25.5">
      <c r="A39" s="14" t="s">
        <v>64</v>
      </c>
      <c r="B39" s="10" t="s">
        <v>65</v>
      </c>
      <c r="C39" s="11">
        <v>13.3</v>
      </c>
      <c r="D39" s="5" t="s">
        <v>12</v>
      </c>
      <c r="E39" s="12">
        <f t="shared" si="0"/>
        <v>90.486808100000005</v>
      </c>
      <c r="F39" s="11">
        <f t="shared" si="3"/>
        <v>1203.47454773</v>
      </c>
      <c r="G39" s="11">
        <f t="shared" si="4"/>
        <v>1506.509438848414</v>
      </c>
      <c r="H39" s="11"/>
      <c r="J39" s="11">
        <v>107.08498</v>
      </c>
    </row>
    <row r="40" spans="1:10" s="13" customFormat="1">
      <c r="A40" s="14"/>
      <c r="B40" s="10"/>
      <c r="C40" s="11"/>
      <c r="D40" s="5"/>
      <c r="E40" s="12">
        <f t="shared" si="0"/>
        <v>0</v>
      </c>
      <c r="F40" s="11"/>
      <c r="G40" s="11"/>
      <c r="H40" s="11"/>
      <c r="J40" s="11"/>
    </row>
    <row r="41" spans="1:10" s="13" customFormat="1">
      <c r="A41" s="2">
        <v>7</v>
      </c>
      <c r="B41" s="8" t="s">
        <v>66</v>
      </c>
      <c r="C41" s="6"/>
      <c r="D41" s="5"/>
      <c r="E41" s="12">
        <f t="shared" si="0"/>
        <v>0</v>
      </c>
      <c r="F41" s="11"/>
      <c r="G41" s="11"/>
      <c r="H41" s="9">
        <f>SUM(G42)</f>
        <v>297.92173103549999</v>
      </c>
      <c r="J41" s="6"/>
    </row>
    <row r="42" spans="1:10" s="13" customFormat="1">
      <c r="A42" s="14" t="s">
        <v>67</v>
      </c>
      <c r="B42" s="10" t="s">
        <v>68</v>
      </c>
      <c r="C42" s="11">
        <v>8.3699999999999992</v>
      </c>
      <c r="D42" s="5" t="s">
        <v>12</v>
      </c>
      <c r="E42" s="12">
        <f t="shared" si="0"/>
        <v>28.434249999999999</v>
      </c>
      <c r="F42" s="11">
        <f>PRODUCT(C42*E42)</f>
        <v>237.99467249999998</v>
      </c>
      <c r="G42" s="11">
        <f>PRODUCT(F42*1.2518)</f>
        <v>297.92173103549999</v>
      </c>
      <c r="H42" s="11"/>
      <c r="J42" s="11">
        <v>33.65</v>
      </c>
    </row>
    <row r="43" spans="1:10" s="13" customFormat="1">
      <c r="A43" s="14"/>
      <c r="B43" s="10"/>
      <c r="C43" s="11"/>
      <c r="D43" s="5"/>
      <c r="E43" s="12">
        <f t="shared" si="0"/>
        <v>0</v>
      </c>
      <c r="F43" s="11"/>
      <c r="G43" s="11"/>
      <c r="H43" s="11"/>
      <c r="J43" s="11"/>
    </row>
    <row r="44" spans="1:10" s="13" customFormat="1">
      <c r="A44" s="2">
        <v>8</v>
      </c>
      <c r="B44" s="8" t="s">
        <v>69</v>
      </c>
      <c r="C44" s="6"/>
      <c r="D44" s="5"/>
      <c r="E44" s="12">
        <f t="shared" si="0"/>
        <v>0</v>
      </c>
      <c r="F44" s="11"/>
      <c r="G44" s="11"/>
      <c r="H44" s="9">
        <f>SUM(G45:G47)</f>
        <v>515.80823058507599</v>
      </c>
      <c r="J44" s="6"/>
    </row>
    <row r="45" spans="1:10" s="13" customFormat="1" ht="25.5">
      <c r="A45" s="14" t="s">
        <v>70</v>
      </c>
      <c r="B45" s="10" t="s">
        <v>71</v>
      </c>
      <c r="C45" s="11">
        <v>4.4000000000000004</v>
      </c>
      <c r="D45" s="5" t="s">
        <v>12</v>
      </c>
      <c r="E45" s="12">
        <f t="shared" si="0"/>
        <v>14.1791</v>
      </c>
      <c r="F45" s="11">
        <f>PRODUCT(C45*E45)</f>
        <v>62.388040000000004</v>
      </c>
      <c r="G45" s="11">
        <f>PRODUCT(F45*1.2518)</f>
        <v>78.097348472000007</v>
      </c>
      <c r="H45" s="11"/>
      <c r="J45" s="11">
        <v>16.78</v>
      </c>
    </row>
    <row r="46" spans="1:10" s="13" customFormat="1" ht="25.5">
      <c r="A46" s="14" t="s">
        <v>72</v>
      </c>
      <c r="B46" s="10" t="s">
        <v>73</v>
      </c>
      <c r="C46" s="11">
        <v>4.4000000000000004</v>
      </c>
      <c r="D46" s="5" t="s">
        <v>12</v>
      </c>
      <c r="E46" s="12">
        <f t="shared" si="0"/>
        <v>74.75502904999999</v>
      </c>
      <c r="F46" s="11">
        <f>PRODUCT(C46*E46)</f>
        <v>328.92212781999996</v>
      </c>
      <c r="G46" s="11">
        <f>PRODUCT(F46*1.2518)</f>
        <v>411.74471960507594</v>
      </c>
      <c r="H46" s="11"/>
      <c r="J46" s="11">
        <v>88.467489999999998</v>
      </c>
    </row>
    <row r="47" spans="1:10" s="13" customFormat="1" ht="38.25">
      <c r="A47" s="14" t="s">
        <v>74</v>
      </c>
      <c r="B47" s="10" t="s">
        <v>75</v>
      </c>
      <c r="C47" s="11">
        <v>1.7</v>
      </c>
      <c r="D47" s="5" t="s">
        <v>12</v>
      </c>
      <c r="E47" s="12">
        <f t="shared" si="0"/>
        <v>12.201799999999999</v>
      </c>
      <c r="F47" s="11">
        <f>PRODUCT(C47*E47)</f>
        <v>20.743059999999996</v>
      </c>
      <c r="G47" s="11">
        <f>PRODUCT(F47*1.2518)</f>
        <v>25.966162507999996</v>
      </c>
      <c r="H47" s="11"/>
      <c r="J47" s="11">
        <v>14.44</v>
      </c>
    </row>
    <row r="48" spans="1:10" s="13" customFormat="1">
      <c r="A48" s="14"/>
      <c r="B48" s="10"/>
      <c r="C48" s="11"/>
      <c r="D48" s="5"/>
      <c r="E48" s="12">
        <f t="shared" si="0"/>
        <v>0</v>
      </c>
      <c r="F48" s="11"/>
      <c r="G48" s="11"/>
      <c r="H48" s="11"/>
      <c r="J48" s="11"/>
    </row>
    <row r="49" spans="1:10" s="13" customFormat="1">
      <c r="A49" s="2">
        <v>9</v>
      </c>
      <c r="B49" s="8" t="s">
        <v>76</v>
      </c>
      <c r="C49" s="6"/>
      <c r="D49" s="5"/>
      <c r="E49" s="12">
        <f t="shared" si="0"/>
        <v>0</v>
      </c>
      <c r="F49" s="11"/>
      <c r="G49" s="11"/>
      <c r="H49" s="9">
        <f>SUM(G50:G54)</f>
        <v>4679.6993934252851</v>
      </c>
      <c r="J49" s="6"/>
    </row>
    <row r="50" spans="1:10" s="13" customFormat="1" ht="25.5">
      <c r="A50" s="14" t="s">
        <v>77</v>
      </c>
      <c r="B50" s="10" t="s">
        <v>78</v>
      </c>
      <c r="C50" s="11">
        <v>2.1</v>
      </c>
      <c r="D50" s="5" t="s">
        <v>12</v>
      </c>
      <c r="E50" s="12">
        <f t="shared" si="0"/>
        <v>338.36334999999997</v>
      </c>
      <c r="F50" s="11">
        <f>PRODUCT(C50*E50)</f>
        <v>710.56303500000001</v>
      </c>
      <c r="G50" s="11">
        <f>PRODUCT(F50*1.2518)</f>
        <v>889.482807213</v>
      </c>
      <c r="H50" s="11"/>
      <c r="J50" s="11">
        <v>400.43</v>
      </c>
    </row>
    <row r="51" spans="1:10" s="13" customFormat="1">
      <c r="A51" s="14" t="s">
        <v>79</v>
      </c>
      <c r="B51" s="10" t="s">
        <v>80</v>
      </c>
      <c r="C51" s="11">
        <v>6.5</v>
      </c>
      <c r="D51" s="5" t="s">
        <v>12</v>
      </c>
      <c r="E51" s="12">
        <f t="shared" si="0"/>
        <v>252.75639999999999</v>
      </c>
      <c r="F51" s="11">
        <f>PRODUCT(C51*E51)</f>
        <v>1642.9166</v>
      </c>
      <c r="G51" s="11">
        <f>PRODUCT(F51*1.2518)</f>
        <v>2056.60299988</v>
      </c>
      <c r="H51" s="11"/>
      <c r="J51" s="11">
        <v>299.12</v>
      </c>
    </row>
    <row r="52" spans="1:10" s="13" customFormat="1" ht="25.5">
      <c r="A52" s="14" t="s">
        <v>81</v>
      </c>
      <c r="B52" s="10" t="s">
        <v>82</v>
      </c>
      <c r="C52" s="11">
        <v>1</v>
      </c>
      <c r="D52" s="5" t="s">
        <v>83</v>
      </c>
      <c r="E52" s="12">
        <f t="shared" si="0"/>
        <v>1124.8893499999999</v>
      </c>
      <c r="F52" s="11">
        <f>PRODUCT(C52*E52)</f>
        <v>1124.8893499999999</v>
      </c>
      <c r="G52" s="11">
        <f>PRODUCT(F52*1.2518)</f>
        <v>1408.13648833</v>
      </c>
      <c r="H52" s="11"/>
      <c r="J52" s="11">
        <v>1331.23</v>
      </c>
    </row>
    <row r="53" spans="1:10" s="13" customFormat="1" ht="38.25">
      <c r="A53" s="14" t="s">
        <v>84</v>
      </c>
      <c r="B53" s="10" t="s">
        <v>85</v>
      </c>
      <c r="C53" s="11">
        <v>1</v>
      </c>
      <c r="D53" s="5" t="s">
        <v>83</v>
      </c>
      <c r="E53" s="12">
        <f t="shared" si="0"/>
        <v>225.31079999999997</v>
      </c>
      <c r="F53" s="11">
        <f>PRODUCT(C53*E53)</f>
        <v>225.31079999999997</v>
      </c>
      <c r="G53" s="11">
        <f>PRODUCT(F53*1.2518)</f>
        <v>282.04405943999996</v>
      </c>
      <c r="H53" s="11"/>
      <c r="J53" s="11">
        <v>266.64</v>
      </c>
    </row>
    <row r="54" spans="1:10" s="13" customFormat="1">
      <c r="A54" s="14" t="s">
        <v>86</v>
      </c>
      <c r="B54" s="10" t="s">
        <v>87</v>
      </c>
      <c r="C54" s="11">
        <v>3.6</v>
      </c>
      <c r="D54" s="5" t="s">
        <v>12</v>
      </c>
      <c r="E54" s="12">
        <f t="shared" si="0"/>
        <v>9.6379077599999992</v>
      </c>
      <c r="F54" s="11">
        <f>PRODUCT(C54*E54)</f>
        <v>34.696467935999998</v>
      </c>
      <c r="G54" s="11">
        <f>PRODUCT(F54*1.2518)</f>
        <v>43.4330385622848</v>
      </c>
      <c r="H54" s="11"/>
      <c r="J54" s="11">
        <v>11.405808</v>
      </c>
    </row>
    <row r="55" spans="1:10" s="13" customFormat="1">
      <c r="A55" s="14"/>
      <c r="B55" s="10"/>
      <c r="C55" s="11"/>
      <c r="D55" s="5"/>
      <c r="E55" s="12">
        <f t="shared" si="0"/>
        <v>0</v>
      </c>
      <c r="F55" s="11"/>
      <c r="G55" s="11"/>
      <c r="H55" s="11"/>
      <c r="J55" s="11"/>
    </row>
    <row r="56" spans="1:10" s="13" customFormat="1">
      <c r="A56" s="2">
        <v>10</v>
      </c>
      <c r="B56" s="8" t="s">
        <v>88</v>
      </c>
      <c r="C56" s="6"/>
      <c r="D56" s="5"/>
      <c r="E56" s="12">
        <f t="shared" si="0"/>
        <v>0</v>
      </c>
      <c r="F56" s="11"/>
      <c r="G56" s="11"/>
      <c r="H56" s="9">
        <f>SUM(G58:G163)</f>
        <v>168740.84377459349</v>
      </c>
      <c r="J56" s="6"/>
    </row>
    <row r="57" spans="1:10" s="13" customFormat="1">
      <c r="A57" s="15" t="s">
        <v>89</v>
      </c>
      <c r="B57" s="16" t="s">
        <v>90</v>
      </c>
      <c r="C57" s="17"/>
      <c r="D57" s="18"/>
      <c r="E57" s="12">
        <f t="shared" si="0"/>
        <v>0</v>
      </c>
      <c r="F57" s="11"/>
      <c r="G57" s="11"/>
      <c r="H57" s="11"/>
      <c r="J57" s="11"/>
    </row>
    <row r="58" spans="1:10" s="13" customFormat="1">
      <c r="A58" s="14" t="s">
        <v>91</v>
      </c>
      <c r="B58" s="10" t="s">
        <v>92</v>
      </c>
      <c r="C58" s="19">
        <v>25</v>
      </c>
      <c r="D58" s="18" t="s">
        <v>83</v>
      </c>
      <c r="E58" s="12">
        <f t="shared" si="0"/>
        <v>6.6586878799999996</v>
      </c>
      <c r="F58" s="11">
        <f t="shared" ref="F58:F100" si="5">PRODUCT(C58*E58)</f>
        <v>166.467197</v>
      </c>
      <c r="G58" s="11">
        <f t="shared" ref="G58:G100" si="6">PRODUCT(F58*1.2518)</f>
        <v>208.38363720460001</v>
      </c>
      <c r="H58" s="11"/>
      <c r="J58" s="11">
        <v>7.8801040000000002</v>
      </c>
    </row>
    <row r="59" spans="1:10" s="13" customFormat="1" ht="25.5">
      <c r="A59" s="14" t="s">
        <v>93</v>
      </c>
      <c r="B59" s="10" t="s">
        <v>94</v>
      </c>
      <c r="C59" s="19">
        <v>9</v>
      </c>
      <c r="D59" s="18" t="s">
        <v>83</v>
      </c>
      <c r="E59" s="12">
        <f t="shared" si="0"/>
        <v>68.800339399999999</v>
      </c>
      <c r="F59" s="11">
        <f t="shared" si="5"/>
        <v>619.20305459999997</v>
      </c>
      <c r="G59" s="11">
        <f t="shared" si="6"/>
        <v>775.11838374827994</v>
      </c>
      <c r="H59" s="11"/>
      <c r="J59" s="11">
        <v>81.420519999999996</v>
      </c>
    </row>
    <row r="60" spans="1:10" s="13" customFormat="1" ht="25.5">
      <c r="A60" s="14" t="s">
        <v>95</v>
      </c>
      <c r="B60" s="10" t="s">
        <v>96</v>
      </c>
      <c r="C60" s="19">
        <v>2</v>
      </c>
      <c r="D60" s="18" t="s">
        <v>83</v>
      </c>
      <c r="E60" s="12">
        <f t="shared" si="0"/>
        <v>48.272372121999993</v>
      </c>
      <c r="F60" s="11">
        <f t="shared" si="5"/>
        <v>96.544744243999986</v>
      </c>
      <c r="G60" s="11">
        <f t="shared" si="6"/>
        <v>120.85471084463919</v>
      </c>
      <c r="H60" s="11"/>
      <c r="J60" s="11">
        <v>57.127067599999997</v>
      </c>
    </row>
    <row r="61" spans="1:10" s="13" customFormat="1" ht="25.5">
      <c r="A61" s="14" t="s">
        <v>97</v>
      </c>
      <c r="B61" s="10" t="s">
        <v>98</v>
      </c>
      <c r="C61" s="19">
        <v>2</v>
      </c>
      <c r="D61" s="18" t="s">
        <v>83</v>
      </c>
      <c r="E61" s="12">
        <f t="shared" si="0"/>
        <v>48.272372121999993</v>
      </c>
      <c r="F61" s="11">
        <f t="shared" si="5"/>
        <v>96.544744243999986</v>
      </c>
      <c r="G61" s="11">
        <f t="shared" si="6"/>
        <v>120.85471084463919</v>
      </c>
      <c r="H61" s="11"/>
      <c r="J61" s="11">
        <v>57.127067599999997</v>
      </c>
    </row>
    <row r="62" spans="1:10" s="13" customFormat="1" ht="38.25">
      <c r="A62" s="14" t="s">
        <v>99</v>
      </c>
      <c r="B62" s="10" t="s">
        <v>100</v>
      </c>
      <c r="C62" s="19">
        <v>32</v>
      </c>
      <c r="D62" s="18" t="s">
        <v>83</v>
      </c>
      <c r="E62" s="12">
        <f t="shared" si="0"/>
        <v>3.2786439399999998</v>
      </c>
      <c r="F62" s="11">
        <f t="shared" si="5"/>
        <v>104.91660607999999</v>
      </c>
      <c r="G62" s="11">
        <f t="shared" si="6"/>
        <v>131.33460749094399</v>
      </c>
      <c r="H62" s="11"/>
      <c r="J62" s="11">
        <v>3.8800520000000001</v>
      </c>
    </row>
    <row r="63" spans="1:10" s="13" customFormat="1">
      <c r="A63" s="14" t="s">
        <v>101</v>
      </c>
      <c r="B63" s="10" t="s">
        <v>102</v>
      </c>
      <c r="C63" s="19">
        <v>165</v>
      </c>
      <c r="D63" s="18" t="s">
        <v>103</v>
      </c>
      <c r="E63" s="12">
        <f t="shared" si="0"/>
        <v>18.145327199999997</v>
      </c>
      <c r="F63" s="11">
        <f t="shared" si="5"/>
        <v>2993.9789879999994</v>
      </c>
      <c r="G63" s="11">
        <f t="shared" si="6"/>
        <v>3747.8628971783992</v>
      </c>
      <c r="H63" s="11"/>
      <c r="J63" s="11">
        <v>21.473759999999999</v>
      </c>
    </row>
    <row r="64" spans="1:10" s="13" customFormat="1">
      <c r="A64" s="14" t="s">
        <v>104</v>
      </c>
      <c r="B64" s="10" t="s">
        <v>105</v>
      </c>
      <c r="C64" s="19">
        <v>18</v>
      </c>
      <c r="D64" s="18" t="s">
        <v>103</v>
      </c>
      <c r="E64" s="12">
        <f t="shared" si="0"/>
        <v>34.265524020000001</v>
      </c>
      <c r="F64" s="11">
        <f t="shared" si="5"/>
        <v>616.77943235999999</v>
      </c>
      <c r="G64" s="11">
        <f t="shared" si="6"/>
        <v>772.08449342824804</v>
      </c>
      <c r="H64" s="11"/>
      <c r="J64" s="11">
        <v>40.550916000000001</v>
      </c>
    </row>
    <row r="65" spans="1:10" s="13" customFormat="1">
      <c r="A65" s="14" t="s">
        <v>106</v>
      </c>
      <c r="B65" s="10" t="s">
        <v>107</v>
      </c>
      <c r="C65" s="19">
        <v>87</v>
      </c>
      <c r="D65" s="18" t="s">
        <v>103</v>
      </c>
      <c r="E65" s="12">
        <f t="shared" si="0"/>
        <v>42.380525460000001</v>
      </c>
      <c r="F65" s="11">
        <f t="shared" si="5"/>
        <v>3687.1057150199999</v>
      </c>
      <c r="G65" s="11">
        <f t="shared" si="6"/>
        <v>4615.5189340620364</v>
      </c>
      <c r="H65" s="11"/>
      <c r="J65" s="11">
        <v>50.154468000000001</v>
      </c>
    </row>
    <row r="66" spans="1:10" s="13" customFormat="1">
      <c r="A66" s="14" t="s">
        <v>108</v>
      </c>
      <c r="B66" s="10" t="s">
        <v>109</v>
      </c>
      <c r="C66" s="19">
        <v>150</v>
      </c>
      <c r="D66" s="18" t="s">
        <v>103</v>
      </c>
      <c r="E66" s="12">
        <f t="shared" si="0"/>
        <v>23.341276139999998</v>
      </c>
      <c r="F66" s="11">
        <f t="shared" si="5"/>
        <v>3501.1914209999995</v>
      </c>
      <c r="G66" s="11">
        <f t="shared" si="6"/>
        <v>4382.7914208077991</v>
      </c>
      <c r="H66" s="11"/>
      <c r="J66" s="11">
        <v>27.622812</v>
      </c>
    </row>
    <row r="67" spans="1:10" s="13" customFormat="1">
      <c r="A67" s="14" t="s">
        <v>110</v>
      </c>
      <c r="B67" s="10" t="s">
        <v>111</v>
      </c>
      <c r="C67" s="19">
        <v>11</v>
      </c>
      <c r="D67" s="18" t="s">
        <v>83</v>
      </c>
      <c r="E67" s="12">
        <f t="shared" si="0"/>
        <v>11.276590910000001</v>
      </c>
      <c r="F67" s="11">
        <f t="shared" si="5"/>
        <v>124.04250001000001</v>
      </c>
      <c r="G67" s="11">
        <f t="shared" si="6"/>
        <v>155.27640151251802</v>
      </c>
      <c r="H67" s="11"/>
      <c r="J67" s="11">
        <v>13.345078000000001</v>
      </c>
    </row>
    <row r="68" spans="1:10" s="13" customFormat="1">
      <c r="A68" s="14" t="s">
        <v>112</v>
      </c>
      <c r="B68" s="10" t="s">
        <v>113</v>
      </c>
      <c r="C68" s="19">
        <v>35</v>
      </c>
      <c r="D68" s="18" t="s">
        <v>83</v>
      </c>
      <c r="E68" s="12">
        <f t="shared" si="0"/>
        <v>11.310390909999999</v>
      </c>
      <c r="F68" s="11">
        <f t="shared" si="5"/>
        <v>395.86368184999998</v>
      </c>
      <c r="G68" s="11">
        <f t="shared" si="6"/>
        <v>495.54215693982997</v>
      </c>
      <c r="H68" s="11"/>
      <c r="J68" s="11">
        <v>13.385078</v>
      </c>
    </row>
    <row r="69" spans="1:10" s="13" customFormat="1">
      <c r="A69" s="14" t="s">
        <v>114</v>
      </c>
      <c r="B69" s="10" t="s">
        <v>115</v>
      </c>
      <c r="C69" s="19">
        <v>15</v>
      </c>
      <c r="D69" s="18" t="s">
        <v>83</v>
      </c>
      <c r="E69" s="12">
        <f t="shared" si="0"/>
        <v>11.45404091</v>
      </c>
      <c r="F69" s="11">
        <f t="shared" si="5"/>
        <v>171.81061364999999</v>
      </c>
      <c r="G69" s="11">
        <f t="shared" si="6"/>
        <v>215.07252616707001</v>
      </c>
      <c r="H69" s="11"/>
      <c r="J69" s="11">
        <v>13.555078</v>
      </c>
    </row>
    <row r="70" spans="1:10" s="13" customFormat="1" ht="38.25">
      <c r="A70" s="14" t="s">
        <v>116</v>
      </c>
      <c r="B70" s="10" t="s">
        <v>117</v>
      </c>
      <c r="C70" s="19">
        <v>40</v>
      </c>
      <c r="D70" s="18" t="s">
        <v>83</v>
      </c>
      <c r="E70" s="12">
        <f t="shared" ref="E70:E133" si="7">PRODUCT(J70*0.845)</f>
        <v>4.2478721219999995</v>
      </c>
      <c r="F70" s="11">
        <f t="shared" si="5"/>
        <v>169.91488487999999</v>
      </c>
      <c r="G70" s="11">
        <f t="shared" si="6"/>
        <v>212.699452892784</v>
      </c>
      <c r="H70" s="11"/>
      <c r="J70" s="11">
        <v>5.0270675999999996</v>
      </c>
    </row>
    <row r="71" spans="1:10" s="13" customFormat="1" ht="38.25">
      <c r="A71" s="14" t="s">
        <v>118</v>
      </c>
      <c r="B71" s="10" t="s">
        <v>119</v>
      </c>
      <c r="C71" s="19">
        <v>11</v>
      </c>
      <c r="D71" s="18" t="s">
        <v>83</v>
      </c>
      <c r="E71" s="12">
        <f t="shared" si="7"/>
        <v>10.872672121999999</v>
      </c>
      <c r="F71" s="11">
        <f t="shared" si="5"/>
        <v>119.59939334199998</v>
      </c>
      <c r="G71" s="11">
        <f t="shared" si="6"/>
        <v>149.71452058551557</v>
      </c>
      <c r="H71" s="11"/>
      <c r="J71" s="11">
        <v>12.8670676</v>
      </c>
    </row>
    <row r="72" spans="1:10" s="13" customFormat="1" ht="25.5">
      <c r="A72" s="14" t="s">
        <v>120</v>
      </c>
      <c r="B72" s="10" t="s">
        <v>121</v>
      </c>
      <c r="C72" s="19">
        <v>5</v>
      </c>
      <c r="D72" s="18" t="s">
        <v>83</v>
      </c>
      <c r="E72" s="12">
        <f t="shared" si="7"/>
        <v>7.6109721219999988</v>
      </c>
      <c r="F72" s="11">
        <f t="shared" si="5"/>
        <v>38.054860609999992</v>
      </c>
      <c r="G72" s="11">
        <f t="shared" si="6"/>
        <v>47.637074511597987</v>
      </c>
      <c r="H72" s="11"/>
      <c r="J72" s="11">
        <v>9.0070675999999992</v>
      </c>
    </row>
    <row r="73" spans="1:10" s="13" customFormat="1" ht="25.5">
      <c r="A73" s="14" t="s">
        <v>122</v>
      </c>
      <c r="B73" s="10" t="s">
        <v>123</v>
      </c>
      <c r="C73" s="19">
        <v>2</v>
      </c>
      <c r="D73" s="18" t="s">
        <v>83</v>
      </c>
      <c r="E73" s="12">
        <f t="shared" si="7"/>
        <v>9.1006499999999999</v>
      </c>
      <c r="F73" s="11">
        <f t="shared" si="5"/>
        <v>18.2013</v>
      </c>
      <c r="G73" s="11">
        <f t="shared" si="6"/>
        <v>22.784387339999999</v>
      </c>
      <c r="H73" s="11"/>
      <c r="J73" s="11">
        <v>10.77</v>
      </c>
    </row>
    <row r="74" spans="1:10" s="13" customFormat="1" ht="25.5">
      <c r="A74" s="14" t="s">
        <v>124</v>
      </c>
      <c r="B74" s="10" t="s">
        <v>125</v>
      </c>
      <c r="C74" s="19">
        <v>18</v>
      </c>
      <c r="D74" s="18" t="s">
        <v>83</v>
      </c>
      <c r="E74" s="12">
        <f t="shared" si="7"/>
        <v>6.9120999999999997</v>
      </c>
      <c r="F74" s="11">
        <f t="shared" si="5"/>
        <v>124.4178</v>
      </c>
      <c r="G74" s="11">
        <f t="shared" si="6"/>
        <v>155.74620204000001</v>
      </c>
      <c r="H74" s="11"/>
      <c r="J74" s="11">
        <v>8.18</v>
      </c>
    </row>
    <row r="75" spans="1:10" s="13" customFormat="1" ht="25.5">
      <c r="A75" s="14" t="s">
        <v>126</v>
      </c>
      <c r="B75" s="10" t="s">
        <v>127</v>
      </c>
      <c r="C75" s="19">
        <v>2</v>
      </c>
      <c r="D75" s="18" t="s">
        <v>83</v>
      </c>
      <c r="E75" s="12">
        <f t="shared" si="7"/>
        <v>8.0824909099999989</v>
      </c>
      <c r="F75" s="11">
        <f t="shared" si="5"/>
        <v>16.164981819999998</v>
      </c>
      <c r="G75" s="11">
        <f t="shared" si="6"/>
        <v>20.235324242275997</v>
      </c>
      <c r="H75" s="11"/>
      <c r="J75" s="11">
        <v>9.5650779999999997</v>
      </c>
    </row>
    <row r="76" spans="1:10" s="13" customFormat="1" ht="25.5">
      <c r="A76" s="14" t="s">
        <v>128</v>
      </c>
      <c r="B76" s="10" t="s">
        <v>129</v>
      </c>
      <c r="C76" s="19">
        <v>230</v>
      </c>
      <c r="D76" s="18" t="s">
        <v>103</v>
      </c>
      <c r="E76" s="12">
        <f t="shared" si="7"/>
        <v>9.5642071980000001</v>
      </c>
      <c r="F76" s="11">
        <f t="shared" si="5"/>
        <v>2199.7676555399999</v>
      </c>
      <c r="G76" s="11">
        <f t="shared" si="6"/>
        <v>2753.669151204972</v>
      </c>
      <c r="H76" s="11"/>
      <c r="J76" s="11">
        <v>11.318588399999999</v>
      </c>
    </row>
    <row r="77" spans="1:10" s="13" customFormat="1" ht="25.5">
      <c r="A77" s="14" t="s">
        <v>130</v>
      </c>
      <c r="B77" s="10" t="s">
        <v>131</v>
      </c>
      <c r="C77" s="19">
        <v>10</v>
      </c>
      <c r="D77" s="18" t="s">
        <v>83</v>
      </c>
      <c r="E77" s="12">
        <f t="shared" si="7"/>
        <v>3.5997439399999998</v>
      </c>
      <c r="F77" s="11">
        <f t="shared" si="5"/>
        <v>35.997439399999998</v>
      </c>
      <c r="G77" s="11">
        <f t="shared" si="6"/>
        <v>45.061594640919999</v>
      </c>
      <c r="H77" s="11"/>
      <c r="J77" s="11">
        <v>4.2600519999999999</v>
      </c>
    </row>
    <row r="78" spans="1:10" s="13" customFormat="1" ht="25.5">
      <c r="A78" s="14" t="s">
        <v>132</v>
      </c>
      <c r="B78" s="10" t="s">
        <v>133</v>
      </c>
      <c r="C78" s="19">
        <v>80</v>
      </c>
      <c r="D78" s="18" t="s">
        <v>83</v>
      </c>
      <c r="E78" s="12">
        <f t="shared" si="7"/>
        <v>14.126863789999998</v>
      </c>
      <c r="F78" s="11">
        <f t="shared" si="5"/>
        <v>1130.1491031999999</v>
      </c>
      <c r="G78" s="11">
        <f t="shared" si="6"/>
        <v>1414.72064738576</v>
      </c>
      <c r="H78" s="11"/>
      <c r="J78" s="11">
        <v>16.718181999999999</v>
      </c>
    </row>
    <row r="79" spans="1:10" s="13" customFormat="1" ht="25.5">
      <c r="A79" s="14" t="s">
        <v>134</v>
      </c>
      <c r="B79" s="10" t="s">
        <v>135</v>
      </c>
      <c r="C79" s="19">
        <v>180</v>
      </c>
      <c r="D79" s="18" t="s">
        <v>83</v>
      </c>
      <c r="E79" s="12">
        <f t="shared" si="7"/>
        <v>12.152054850000001</v>
      </c>
      <c r="F79" s="11">
        <f t="shared" si="5"/>
        <v>2187.3698730000001</v>
      </c>
      <c r="G79" s="11">
        <f t="shared" si="6"/>
        <v>2738.1496070214002</v>
      </c>
      <c r="H79" s="11"/>
      <c r="J79" s="11">
        <v>14.381130000000001</v>
      </c>
    </row>
    <row r="80" spans="1:10" s="13" customFormat="1" ht="25.5">
      <c r="A80" s="14" t="s">
        <v>136</v>
      </c>
      <c r="B80" s="10" t="s">
        <v>137</v>
      </c>
      <c r="C80" s="19">
        <v>32</v>
      </c>
      <c r="D80" s="18" t="s">
        <v>83</v>
      </c>
      <c r="E80" s="12">
        <f t="shared" si="7"/>
        <v>17.059013790000002</v>
      </c>
      <c r="F80" s="11">
        <f t="shared" si="5"/>
        <v>545.88844128000005</v>
      </c>
      <c r="G80" s="11">
        <f t="shared" si="6"/>
        <v>683.34315079430405</v>
      </c>
      <c r="H80" s="11"/>
      <c r="J80" s="11">
        <v>20.188182000000001</v>
      </c>
    </row>
    <row r="81" spans="1:10" s="13" customFormat="1" ht="25.5">
      <c r="A81" s="14" t="s">
        <v>138</v>
      </c>
      <c r="B81" s="10" t="s">
        <v>139</v>
      </c>
      <c r="C81" s="19">
        <v>3</v>
      </c>
      <c r="D81" s="18" t="s">
        <v>83</v>
      </c>
      <c r="E81" s="12">
        <f t="shared" si="7"/>
        <v>37.583122121999999</v>
      </c>
      <c r="F81" s="11">
        <f t="shared" si="5"/>
        <v>112.749366366</v>
      </c>
      <c r="G81" s="11">
        <f t="shared" si="6"/>
        <v>141.13965681695882</v>
      </c>
      <c r="H81" s="11"/>
      <c r="J81" s="11">
        <v>44.477067599999998</v>
      </c>
    </row>
    <row r="82" spans="1:10" s="13" customFormat="1" ht="38.25">
      <c r="A82" s="14" t="s">
        <v>140</v>
      </c>
      <c r="B82" s="10" t="s">
        <v>141</v>
      </c>
      <c r="C82" s="19">
        <v>16</v>
      </c>
      <c r="D82" s="18" t="s">
        <v>83</v>
      </c>
      <c r="E82" s="12">
        <f t="shared" si="7"/>
        <v>11.193772121999999</v>
      </c>
      <c r="F82" s="11">
        <f t="shared" si="5"/>
        <v>179.10035395199998</v>
      </c>
      <c r="G82" s="11">
        <f t="shared" si="6"/>
        <v>224.19782307711358</v>
      </c>
      <c r="H82" s="11"/>
      <c r="J82" s="11">
        <v>13.247067599999999</v>
      </c>
    </row>
    <row r="83" spans="1:10" s="13" customFormat="1" ht="25.5">
      <c r="A83" s="14" t="s">
        <v>142</v>
      </c>
      <c r="B83" s="10" t="s">
        <v>143</v>
      </c>
      <c r="C83" s="19">
        <v>2</v>
      </c>
      <c r="D83" s="18" t="s">
        <v>83</v>
      </c>
      <c r="E83" s="12">
        <f t="shared" si="7"/>
        <v>6.0417939399999998</v>
      </c>
      <c r="F83" s="11">
        <f t="shared" si="5"/>
        <v>12.08358788</v>
      </c>
      <c r="G83" s="11">
        <f t="shared" si="6"/>
        <v>15.126235308184</v>
      </c>
      <c r="H83" s="11"/>
      <c r="J83" s="11">
        <v>7.1500519999999996</v>
      </c>
    </row>
    <row r="84" spans="1:10" s="13" customFormat="1" ht="25.5">
      <c r="A84" s="14" t="s">
        <v>144</v>
      </c>
      <c r="B84" s="20" t="s">
        <v>145</v>
      </c>
      <c r="C84" s="19">
        <v>4</v>
      </c>
      <c r="D84" s="18" t="s">
        <v>83</v>
      </c>
      <c r="E84" s="12">
        <f t="shared" si="7"/>
        <v>14.754672425999999</v>
      </c>
      <c r="F84" s="11">
        <f t="shared" si="5"/>
        <v>59.018689703999996</v>
      </c>
      <c r="G84" s="11">
        <f t="shared" si="6"/>
        <v>73.879595771467194</v>
      </c>
      <c r="H84" s="11"/>
      <c r="J84" s="11">
        <v>17.461150799999999</v>
      </c>
    </row>
    <row r="85" spans="1:10" s="13" customFormat="1" ht="25.5">
      <c r="A85" s="14" t="s">
        <v>146</v>
      </c>
      <c r="B85" s="10" t="s">
        <v>147</v>
      </c>
      <c r="C85" s="19">
        <v>90</v>
      </c>
      <c r="D85" s="18" t="s">
        <v>83</v>
      </c>
      <c r="E85" s="12">
        <f t="shared" si="7"/>
        <v>15.667272426</v>
      </c>
      <c r="F85" s="11">
        <f t="shared" si="5"/>
        <v>1410.05451834</v>
      </c>
      <c r="G85" s="11">
        <f t="shared" si="6"/>
        <v>1765.1062460580119</v>
      </c>
      <c r="H85" s="11"/>
      <c r="J85" s="11">
        <v>18.5411508</v>
      </c>
    </row>
    <row r="86" spans="1:10" s="13" customFormat="1" ht="25.5">
      <c r="A86" s="14" t="s">
        <v>148</v>
      </c>
      <c r="B86" s="10" t="s">
        <v>149</v>
      </c>
      <c r="C86" s="19">
        <v>43</v>
      </c>
      <c r="D86" s="18" t="s">
        <v>83</v>
      </c>
      <c r="E86" s="12">
        <f t="shared" si="7"/>
        <v>18.590972426</v>
      </c>
      <c r="F86" s="11">
        <f t="shared" si="5"/>
        <v>799.41181431799998</v>
      </c>
      <c r="G86" s="11">
        <f t="shared" si="6"/>
        <v>1000.7037091632724</v>
      </c>
      <c r="H86" s="11"/>
      <c r="J86" s="11">
        <v>22.001150800000001</v>
      </c>
    </row>
    <row r="87" spans="1:10" s="13" customFormat="1" ht="38.25">
      <c r="A87" s="14" t="s">
        <v>150</v>
      </c>
      <c r="B87" s="10" t="s">
        <v>151</v>
      </c>
      <c r="C87" s="19">
        <v>16</v>
      </c>
      <c r="D87" s="18" t="s">
        <v>83</v>
      </c>
      <c r="E87" s="12">
        <f t="shared" si="7"/>
        <v>108.13574849999999</v>
      </c>
      <c r="F87" s="11">
        <f t="shared" si="5"/>
        <v>1730.1719759999999</v>
      </c>
      <c r="G87" s="11">
        <f t="shared" si="6"/>
        <v>2165.8292795568</v>
      </c>
      <c r="H87" s="11"/>
      <c r="J87" s="11">
        <v>127.9713</v>
      </c>
    </row>
    <row r="88" spans="1:10" s="13" customFormat="1" ht="38.25">
      <c r="A88" s="14" t="s">
        <v>152</v>
      </c>
      <c r="B88" s="10" t="s">
        <v>153</v>
      </c>
      <c r="C88" s="19">
        <v>3</v>
      </c>
      <c r="D88" s="18" t="s">
        <v>83</v>
      </c>
      <c r="E88" s="12">
        <f t="shared" si="7"/>
        <v>133.8490985</v>
      </c>
      <c r="F88" s="11">
        <f t="shared" si="5"/>
        <v>401.54729550000002</v>
      </c>
      <c r="G88" s="11">
        <f t="shared" si="6"/>
        <v>502.65690450690005</v>
      </c>
      <c r="H88" s="11"/>
      <c r="J88" s="11">
        <v>158.40129999999999</v>
      </c>
    </row>
    <row r="89" spans="1:10" s="13" customFormat="1" ht="25.5">
      <c r="A89" s="14" t="s">
        <v>154</v>
      </c>
      <c r="B89" s="10" t="s">
        <v>155</v>
      </c>
      <c r="C89" s="19">
        <v>1</v>
      </c>
      <c r="D89" s="18" t="s">
        <v>83</v>
      </c>
      <c r="E89" s="12">
        <f t="shared" si="7"/>
        <v>67.834122121999997</v>
      </c>
      <c r="F89" s="11">
        <f t="shared" si="5"/>
        <v>67.834122121999997</v>
      </c>
      <c r="G89" s="11">
        <f t="shared" si="6"/>
        <v>84.914754072319596</v>
      </c>
      <c r="H89" s="11"/>
      <c r="J89" s="11">
        <v>80.277067599999995</v>
      </c>
    </row>
    <row r="90" spans="1:10" s="13" customFormat="1" ht="25.5">
      <c r="A90" s="14" t="s">
        <v>156</v>
      </c>
      <c r="B90" s="10" t="s">
        <v>157</v>
      </c>
      <c r="C90" s="19">
        <v>2</v>
      </c>
      <c r="D90" s="18" t="s">
        <v>83</v>
      </c>
      <c r="E90" s="12">
        <f t="shared" si="7"/>
        <v>67.834122121999997</v>
      </c>
      <c r="F90" s="11">
        <f t="shared" si="5"/>
        <v>135.66824424399999</v>
      </c>
      <c r="G90" s="11">
        <f t="shared" si="6"/>
        <v>169.82950814463919</v>
      </c>
      <c r="H90" s="11"/>
      <c r="J90" s="11">
        <v>80.277067599999995</v>
      </c>
    </row>
    <row r="91" spans="1:10" s="13" customFormat="1">
      <c r="A91" s="14" t="s">
        <v>158</v>
      </c>
      <c r="B91" s="10" t="s">
        <v>159</v>
      </c>
      <c r="C91" s="19">
        <v>31</v>
      </c>
      <c r="D91" s="18" t="s">
        <v>83</v>
      </c>
      <c r="E91" s="12">
        <f t="shared" si="7"/>
        <v>2.1040939399999998</v>
      </c>
      <c r="F91" s="11">
        <f t="shared" si="5"/>
        <v>65.226912139999996</v>
      </c>
      <c r="G91" s="11">
        <f t="shared" si="6"/>
        <v>81.651048616851995</v>
      </c>
      <c r="H91" s="11"/>
      <c r="J91" s="11">
        <v>2.4900519999999999</v>
      </c>
    </row>
    <row r="92" spans="1:10" s="13" customFormat="1">
      <c r="A92" s="14" t="s">
        <v>160</v>
      </c>
      <c r="B92" s="10" t="s">
        <v>161</v>
      </c>
      <c r="C92" s="19">
        <v>62</v>
      </c>
      <c r="D92" s="18" t="s">
        <v>83</v>
      </c>
      <c r="E92" s="12">
        <f t="shared" si="7"/>
        <v>2.3237939400000003</v>
      </c>
      <c r="F92" s="11">
        <f t="shared" si="5"/>
        <v>144.07522428000001</v>
      </c>
      <c r="G92" s="11">
        <f t="shared" si="6"/>
        <v>180.35336575370403</v>
      </c>
      <c r="H92" s="11"/>
      <c r="J92" s="11">
        <v>2.7500520000000002</v>
      </c>
    </row>
    <row r="93" spans="1:10" s="13" customFormat="1">
      <c r="A93" s="14" t="s">
        <v>162</v>
      </c>
      <c r="B93" s="10" t="s">
        <v>163</v>
      </c>
      <c r="C93" s="19">
        <v>11</v>
      </c>
      <c r="D93" s="18" t="s">
        <v>83</v>
      </c>
      <c r="E93" s="12">
        <f t="shared" si="7"/>
        <v>2.14634394</v>
      </c>
      <c r="F93" s="11">
        <f t="shared" si="5"/>
        <v>23.60978334</v>
      </c>
      <c r="G93" s="11">
        <f t="shared" si="6"/>
        <v>29.554726785012001</v>
      </c>
      <c r="H93" s="11"/>
      <c r="J93" s="11">
        <v>2.5400520000000002</v>
      </c>
    </row>
    <row r="94" spans="1:10" s="13" customFormat="1">
      <c r="A94" s="14" t="s">
        <v>164</v>
      </c>
      <c r="B94" s="10" t="s">
        <v>165</v>
      </c>
      <c r="C94" s="19">
        <v>22</v>
      </c>
      <c r="D94" s="18" t="s">
        <v>83</v>
      </c>
      <c r="E94" s="12">
        <f t="shared" si="7"/>
        <v>2.48434394</v>
      </c>
      <c r="F94" s="11">
        <f t="shared" si="5"/>
        <v>54.65556668</v>
      </c>
      <c r="G94" s="11">
        <f t="shared" si="6"/>
        <v>68.417838370024</v>
      </c>
      <c r="H94" s="11"/>
      <c r="J94" s="11">
        <v>2.9400520000000001</v>
      </c>
    </row>
    <row r="95" spans="1:10" s="13" customFormat="1">
      <c r="A95" s="14" t="s">
        <v>166</v>
      </c>
      <c r="B95" s="10" t="s">
        <v>167</v>
      </c>
      <c r="C95" s="19">
        <v>12</v>
      </c>
      <c r="D95" s="18" t="s">
        <v>83</v>
      </c>
      <c r="E95" s="12">
        <f t="shared" si="7"/>
        <v>3.87859394</v>
      </c>
      <c r="F95" s="11">
        <f t="shared" si="5"/>
        <v>46.54312728</v>
      </c>
      <c r="G95" s="11">
        <f t="shared" si="6"/>
        <v>58.262686729104004</v>
      </c>
      <c r="H95" s="11"/>
      <c r="J95" s="11">
        <v>4.590052</v>
      </c>
    </row>
    <row r="96" spans="1:10" s="13" customFormat="1">
      <c r="A96" s="14" t="s">
        <v>168</v>
      </c>
      <c r="B96" s="10" t="s">
        <v>169</v>
      </c>
      <c r="C96" s="19">
        <v>6</v>
      </c>
      <c r="D96" s="18" t="s">
        <v>83</v>
      </c>
      <c r="E96" s="12">
        <f t="shared" si="7"/>
        <v>7.8331499999999998</v>
      </c>
      <c r="F96" s="11">
        <f t="shared" si="5"/>
        <v>46.998899999999999</v>
      </c>
      <c r="G96" s="11">
        <f t="shared" si="6"/>
        <v>58.833223019999998</v>
      </c>
      <c r="H96" s="11"/>
      <c r="J96" s="11">
        <v>9.27</v>
      </c>
    </row>
    <row r="97" spans="1:10" s="13" customFormat="1">
      <c r="A97" s="14" t="s">
        <v>170</v>
      </c>
      <c r="B97" s="10" t="s">
        <v>171</v>
      </c>
      <c r="C97" s="19">
        <v>3</v>
      </c>
      <c r="D97" s="18" t="s">
        <v>83</v>
      </c>
      <c r="E97" s="12">
        <f t="shared" si="7"/>
        <v>4.4700939399999999</v>
      </c>
      <c r="F97" s="11">
        <f t="shared" si="5"/>
        <v>13.41028182</v>
      </c>
      <c r="G97" s="11">
        <f t="shared" si="6"/>
        <v>16.786990782276</v>
      </c>
      <c r="H97" s="11"/>
      <c r="J97" s="11">
        <v>5.2900520000000002</v>
      </c>
    </row>
    <row r="98" spans="1:10" s="13" customFormat="1">
      <c r="A98" s="14" t="s">
        <v>172</v>
      </c>
      <c r="B98" s="10" t="s">
        <v>173</v>
      </c>
      <c r="C98" s="19">
        <v>1</v>
      </c>
      <c r="D98" s="18" t="s">
        <v>83</v>
      </c>
      <c r="E98" s="12">
        <f t="shared" si="7"/>
        <v>8.4246499999999997</v>
      </c>
      <c r="F98" s="11">
        <f t="shared" si="5"/>
        <v>8.4246499999999997</v>
      </c>
      <c r="G98" s="11">
        <f t="shared" si="6"/>
        <v>10.545976870000001</v>
      </c>
      <c r="H98" s="11"/>
      <c r="J98" s="11">
        <v>9.9700000000000006</v>
      </c>
    </row>
    <row r="99" spans="1:10" s="13" customFormat="1">
      <c r="A99" s="14" t="s">
        <v>174</v>
      </c>
      <c r="B99" s="10" t="s">
        <v>175</v>
      </c>
      <c r="C99" s="19">
        <v>3</v>
      </c>
      <c r="D99" s="18" t="s">
        <v>83</v>
      </c>
      <c r="E99" s="12">
        <f t="shared" si="7"/>
        <v>6.8318909099999994</v>
      </c>
      <c r="F99" s="11">
        <f t="shared" si="5"/>
        <v>20.495672729999999</v>
      </c>
      <c r="G99" s="11">
        <f t="shared" si="6"/>
        <v>25.656483123413999</v>
      </c>
      <c r="H99" s="11"/>
      <c r="J99" s="11">
        <v>8.0850779999999993</v>
      </c>
    </row>
    <row r="100" spans="1:10" s="13" customFormat="1">
      <c r="A100" s="14" t="s">
        <v>176</v>
      </c>
      <c r="B100" s="10" t="s">
        <v>177</v>
      </c>
      <c r="C100" s="19">
        <v>1</v>
      </c>
      <c r="D100" s="18" t="s">
        <v>83</v>
      </c>
      <c r="E100" s="12">
        <f t="shared" si="7"/>
        <v>8.4246499999999997</v>
      </c>
      <c r="F100" s="11">
        <f t="shared" si="5"/>
        <v>8.4246499999999997</v>
      </c>
      <c r="G100" s="11">
        <f t="shared" si="6"/>
        <v>10.545976870000001</v>
      </c>
      <c r="H100" s="11"/>
      <c r="J100" s="11">
        <v>9.9700000000000006</v>
      </c>
    </row>
    <row r="101" spans="1:10" s="13" customFormat="1">
      <c r="A101" s="15" t="s">
        <v>178</v>
      </c>
      <c r="B101" s="16" t="s">
        <v>179</v>
      </c>
      <c r="C101" s="17"/>
      <c r="D101" s="18"/>
      <c r="E101" s="12">
        <f t="shared" si="7"/>
        <v>0</v>
      </c>
      <c r="F101" s="11"/>
      <c r="G101" s="11"/>
      <c r="H101" s="11"/>
      <c r="J101" s="11"/>
    </row>
    <row r="102" spans="1:10" s="13" customFormat="1" ht="25.5">
      <c r="A102" s="14" t="s">
        <v>180</v>
      </c>
      <c r="B102" s="10" t="s">
        <v>181</v>
      </c>
      <c r="C102" s="19">
        <v>93</v>
      </c>
      <c r="D102" s="18" t="s">
        <v>83</v>
      </c>
      <c r="E102" s="12">
        <f t="shared" si="7"/>
        <v>106.66483333999999</v>
      </c>
      <c r="F102" s="11">
        <f>PRODUCT(C102*E102)</f>
        <v>9919.8295006199987</v>
      </c>
      <c r="G102" s="11">
        <f>PRODUCT(F102*1.2518)</f>
        <v>12417.642568876116</v>
      </c>
      <c r="H102" s="11"/>
      <c r="J102" s="11">
        <v>126.230572</v>
      </c>
    </row>
    <row r="103" spans="1:10" s="13" customFormat="1" ht="25.5">
      <c r="A103" s="14" t="s">
        <v>182</v>
      </c>
      <c r="B103" s="20" t="s">
        <v>183</v>
      </c>
      <c r="C103" s="19">
        <v>2</v>
      </c>
      <c r="D103" s="18" t="s">
        <v>83</v>
      </c>
      <c r="E103" s="12">
        <f t="shared" si="7"/>
        <v>77.850333339999992</v>
      </c>
      <c r="F103" s="11">
        <f>PRODUCT(C103*E103)</f>
        <v>155.70066667999998</v>
      </c>
      <c r="G103" s="11">
        <f>PRODUCT(F103*1.2518)</f>
        <v>194.90609455002399</v>
      </c>
      <c r="H103" s="11"/>
      <c r="J103" s="11">
        <v>92.130572000000001</v>
      </c>
    </row>
    <row r="104" spans="1:10" s="13" customFormat="1" ht="38.25">
      <c r="A104" s="14" t="s">
        <v>184</v>
      </c>
      <c r="B104" s="20" t="s">
        <v>185</v>
      </c>
      <c r="C104" s="19">
        <v>8</v>
      </c>
      <c r="D104" s="18" t="s">
        <v>83</v>
      </c>
      <c r="E104" s="12">
        <f t="shared" si="7"/>
        <v>70.236883339999991</v>
      </c>
      <c r="F104" s="11">
        <f>PRODUCT(C104*E104)</f>
        <v>561.89506671999993</v>
      </c>
      <c r="G104" s="11">
        <f>PRODUCT(F104*1.2518)</f>
        <v>703.38024452009597</v>
      </c>
      <c r="H104" s="11"/>
      <c r="J104" s="11">
        <v>83.120571999999996</v>
      </c>
    </row>
    <row r="105" spans="1:10" s="13" customFormat="1">
      <c r="A105" s="15" t="s">
        <v>186</v>
      </c>
      <c r="B105" s="16" t="s">
        <v>187</v>
      </c>
      <c r="C105" s="19"/>
      <c r="D105" s="18"/>
      <c r="E105" s="12">
        <f t="shared" si="7"/>
        <v>0</v>
      </c>
      <c r="F105" s="11"/>
      <c r="G105" s="11"/>
      <c r="H105" s="11"/>
      <c r="J105" s="11"/>
    </row>
    <row r="106" spans="1:10" s="13" customFormat="1">
      <c r="A106" s="15" t="s">
        <v>188</v>
      </c>
      <c r="B106" s="16" t="s">
        <v>189</v>
      </c>
      <c r="C106" s="17"/>
      <c r="D106" s="18"/>
      <c r="E106" s="12">
        <f t="shared" si="7"/>
        <v>0</v>
      </c>
      <c r="F106" s="11"/>
      <c r="G106" s="11"/>
      <c r="H106" s="11"/>
      <c r="J106" s="11"/>
    </row>
    <row r="107" spans="1:10" s="13" customFormat="1" ht="12.75" customHeight="1">
      <c r="A107" s="14" t="s">
        <v>190</v>
      </c>
      <c r="B107" s="10" t="s">
        <v>191</v>
      </c>
      <c r="C107" s="19">
        <v>240</v>
      </c>
      <c r="D107" s="18" t="s">
        <v>103</v>
      </c>
      <c r="E107" s="12">
        <f t="shared" si="7"/>
        <v>4.8478221219999993</v>
      </c>
      <c r="F107" s="11">
        <f t="shared" ref="F107:F119" si="8">PRODUCT(C107*E107)</f>
        <v>1163.4773092799999</v>
      </c>
      <c r="G107" s="11">
        <f t="shared" ref="G107:G119" si="9">PRODUCT(F107*1.2518)</f>
        <v>1456.4408957567039</v>
      </c>
      <c r="H107" s="11"/>
      <c r="J107" s="11">
        <v>5.7370675999999996</v>
      </c>
    </row>
    <row r="108" spans="1:10" s="13" customFormat="1" ht="25.5">
      <c r="A108" s="14" t="s">
        <v>192</v>
      </c>
      <c r="B108" s="10" t="s">
        <v>193</v>
      </c>
      <c r="C108" s="19">
        <v>90</v>
      </c>
      <c r="D108" s="18" t="s">
        <v>103</v>
      </c>
      <c r="E108" s="12">
        <f t="shared" si="7"/>
        <v>6.0561721219999995</v>
      </c>
      <c r="F108" s="11">
        <f t="shared" si="8"/>
        <v>545.05549097999995</v>
      </c>
      <c r="G108" s="11">
        <f t="shared" si="9"/>
        <v>682.30046360876395</v>
      </c>
      <c r="H108" s="11"/>
      <c r="J108" s="11">
        <v>7.1670676000000002</v>
      </c>
    </row>
    <row r="109" spans="1:10" s="13" customFormat="1" ht="25.5">
      <c r="A109" s="14" t="s">
        <v>194</v>
      </c>
      <c r="B109" s="10" t="s">
        <v>195</v>
      </c>
      <c r="C109" s="19">
        <v>600</v>
      </c>
      <c r="D109" s="18" t="s">
        <v>103</v>
      </c>
      <c r="E109" s="12">
        <f t="shared" si="7"/>
        <v>7.8898221219999991</v>
      </c>
      <c r="F109" s="11">
        <f t="shared" si="8"/>
        <v>4733.8932731999994</v>
      </c>
      <c r="G109" s="11">
        <f t="shared" si="9"/>
        <v>5925.8875993917591</v>
      </c>
      <c r="H109" s="11"/>
      <c r="J109" s="11">
        <v>9.3370675999999992</v>
      </c>
    </row>
    <row r="110" spans="1:10" s="13" customFormat="1" ht="25.5">
      <c r="A110" s="14" t="s">
        <v>196</v>
      </c>
      <c r="B110" s="10" t="s">
        <v>197</v>
      </c>
      <c r="C110" s="19">
        <v>160</v>
      </c>
      <c r="D110" s="18" t="s">
        <v>103</v>
      </c>
      <c r="E110" s="12">
        <f t="shared" si="7"/>
        <v>10.652972122</v>
      </c>
      <c r="F110" s="11">
        <f t="shared" si="8"/>
        <v>1704.47553952</v>
      </c>
      <c r="G110" s="11">
        <f t="shared" si="9"/>
        <v>2133.6624803711361</v>
      </c>
      <c r="H110" s="11"/>
      <c r="J110" s="11">
        <v>12.607067600000001</v>
      </c>
    </row>
    <row r="111" spans="1:10" s="13" customFormat="1" ht="25.5">
      <c r="A111" s="14" t="s">
        <v>198</v>
      </c>
      <c r="B111" s="10" t="s">
        <v>199</v>
      </c>
      <c r="C111" s="19">
        <v>120</v>
      </c>
      <c r="D111" s="18" t="s">
        <v>103</v>
      </c>
      <c r="E111" s="12">
        <f t="shared" si="7"/>
        <v>13.559772121999998</v>
      </c>
      <c r="F111" s="11">
        <f t="shared" si="8"/>
        <v>1627.1726546399998</v>
      </c>
      <c r="G111" s="11">
        <f t="shared" si="9"/>
        <v>2036.8947290783517</v>
      </c>
      <c r="H111" s="11"/>
      <c r="J111" s="11">
        <v>16.047067599999998</v>
      </c>
    </row>
    <row r="112" spans="1:10" s="13" customFormat="1" ht="25.5">
      <c r="A112" s="14" t="s">
        <v>200</v>
      </c>
      <c r="B112" s="10" t="s">
        <v>201</v>
      </c>
      <c r="C112" s="19">
        <v>20</v>
      </c>
      <c r="D112" s="18" t="s">
        <v>103</v>
      </c>
      <c r="E112" s="12">
        <f t="shared" si="7"/>
        <v>35.377672122</v>
      </c>
      <c r="F112" s="11">
        <f t="shared" si="8"/>
        <v>707.55344244000003</v>
      </c>
      <c r="G112" s="11">
        <f t="shared" si="9"/>
        <v>885.71539924639205</v>
      </c>
      <c r="H112" s="11"/>
      <c r="J112" s="11">
        <v>41.867067599999999</v>
      </c>
    </row>
    <row r="113" spans="1:10" s="13" customFormat="1" ht="25.5">
      <c r="A113" s="14" t="s">
        <v>202</v>
      </c>
      <c r="B113" s="10" t="s">
        <v>203</v>
      </c>
      <c r="C113" s="19">
        <v>50</v>
      </c>
      <c r="D113" s="18" t="s">
        <v>103</v>
      </c>
      <c r="E113" s="12">
        <f t="shared" si="7"/>
        <v>44.233272122000002</v>
      </c>
      <c r="F113" s="11">
        <f t="shared" si="8"/>
        <v>2211.6636060999999</v>
      </c>
      <c r="G113" s="11">
        <f t="shared" si="9"/>
        <v>2768.5605021159799</v>
      </c>
      <c r="H113" s="11"/>
      <c r="J113" s="11">
        <v>52.347067600000003</v>
      </c>
    </row>
    <row r="114" spans="1:10" s="13" customFormat="1" ht="25.5">
      <c r="A114" s="14" t="s">
        <v>204</v>
      </c>
      <c r="B114" s="10" t="s">
        <v>205</v>
      </c>
      <c r="C114" s="19">
        <v>120</v>
      </c>
      <c r="D114" s="18" t="s">
        <v>103</v>
      </c>
      <c r="E114" s="12">
        <f t="shared" si="7"/>
        <v>53.612772121999996</v>
      </c>
      <c r="F114" s="11">
        <f t="shared" si="8"/>
        <v>6433.5326546399992</v>
      </c>
      <c r="G114" s="11">
        <f t="shared" si="9"/>
        <v>8053.4961770783511</v>
      </c>
      <c r="H114" s="11"/>
      <c r="J114" s="11">
        <v>63.447067599999997</v>
      </c>
    </row>
    <row r="115" spans="1:10" s="13" customFormat="1" ht="25.5">
      <c r="A115" s="14" t="s">
        <v>206</v>
      </c>
      <c r="B115" s="10" t="s">
        <v>207</v>
      </c>
      <c r="C115" s="21">
        <v>60</v>
      </c>
      <c r="D115" s="18" t="s">
        <v>103</v>
      </c>
      <c r="E115" s="12">
        <f t="shared" si="7"/>
        <v>70.901472122000001</v>
      </c>
      <c r="F115" s="11">
        <f t="shared" si="8"/>
        <v>4254.0883273199997</v>
      </c>
      <c r="G115" s="11">
        <f t="shared" si="9"/>
        <v>5325.267768139176</v>
      </c>
      <c r="H115" s="11"/>
      <c r="J115" s="11">
        <v>83.907067600000005</v>
      </c>
    </row>
    <row r="116" spans="1:10" s="13" customFormat="1" ht="38.25">
      <c r="A116" s="14" t="s">
        <v>208</v>
      </c>
      <c r="B116" s="10" t="s">
        <v>209</v>
      </c>
      <c r="C116" s="21">
        <v>28</v>
      </c>
      <c r="D116" s="18" t="s">
        <v>103</v>
      </c>
      <c r="E116" s="12">
        <f t="shared" si="7"/>
        <v>17.111293939999999</v>
      </c>
      <c r="F116" s="11">
        <f t="shared" si="8"/>
        <v>479.11623032</v>
      </c>
      <c r="G116" s="11">
        <f t="shared" si="9"/>
        <v>599.75769711457599</v>
      </c>
      <c r="H116" s="11"/>
      <c r="J116" s="11">
        <v>20.250052</v>
      </c>
    </row>
    <row r="117" spans="1:10" s="13" customFormat="1" ht="38.25">
      <c r="A117" s="14" t="s">
        <v>210</v>
      </c>
      <c r="B117" s="10" t="s">
        <v>211</v>
      </c>
      <c r="C117" s="21">
        <v>30</v>
      </c>
      <c r="D117" s="18" t="s">
        <v>103</v>
      </c>
      <c r="E117" s="12">
        <f t="shared" si="7"/>
        <v>22.37564394</v>
      </c>
      <c r="F117" s="11">
        <f t="shared" si="8"/>
        <v>671.26931820000004</v>
      </c>
      <c r="G117" s="11">
        <f t="shared" si="9"/>
        <v>840.29493252276006</v>
      </c>
      <c r="H117" s="11"/>
      <c r="J117" s="11">
        <v>26.480052000000001</v>
      </c>
    </row>
    <row r="118" spans="1:10" s="13" customFormat="1" ht="25.5">
      <c r="A118" s="14" t="s">
        <v>212</v>
      </c>
      <c r="B118" s="10" t="s">
        <v>213</v>
      </c>
      <c r="C118" s="21">
        <v>28</v>
      </c>
      <c r="D118" s="18" t="s">
        <v>103</v>
      </c>
      <c r="E118" s="12">
        <f t="shared" si="7"/>
        <v>5.3995499999999996</v>
      </c>
      <c r="F118" s="11">
        <f t="shared" si="8"/>
        <v>151.1874</v>
      </c>
      <c r="G118" s="11">
        <f t="shared" si="9"/>
        <v>189.25638731999999</v>
      </c>
      <c r="H118" s="11"/>
      <c r="J118" s="11">
        <v>6.39</v>
      </c>
    </row>
    <row r="119" spans="1:10" s="13" customFormat="1" ht="25.5">
      <c r="A119" s="14" t="s">
        <v>214</v>
      </c>
      <c r="B119" s="10" t="s">
        <v>215</v>
      </c>
      <c r="C119" s="21">
        <v>30</v>
      </c>
      <c r="D119" s="18" t="s">
        <v>103</v>
      </c>
      <c r="E119" s="12">
        <f t="shared" si="7"/>
        <v>6.2022999999999993</v>
      </c>
      <c r="F119" s="11">
        <f t="shared" si="8"/>
        <v>186.06899999999999</v>
      </c>
      <c r="G119" s="11">
        <f t="shared" si="9"/>
        <v>232.9211742</v>
      </c>
      <c r="H119" s="11"/>
      <c r="J119" s="11">
        <v>7.34</v>
      </c>
    </row>
    <row r="120" spans="1:10" s="13" customFormat="1">
      <c r="A120" s="15" t="s">
        <v>216</v>
      </c>
      <c r="B120" s="16" t="s">
        <v>217</v>
      </c>
      <c r="C120" s="17"/>
      <c r="D120" s="18"/>
      <c r="E120" s="12">
        <f t="shared" si="7"/>
        <v>0</v>
      </c>
      <c r="F120" s="11"/>
      <c r="G120" s="11"/>
      <c r="H120" s="11"/>
      <c r="J120" s="11"/>
    </row>
    <row r="121" spans="1:10" s="13" customFormat="1" ht="38.25">
      <c r="A121" s="14" t="s">
        <v>218</v>
      </c>
      <c r="B121" s="10" t="s">
        <v>219</v>
      </c>
      <c r="C121" s="21">
        <v>3500</v>
      </c>
      <c r="D121" s="18" t="s">
        <v>103</v>
      </c>
      <c r="E121" s="12">
        <f t="shared" si="7"/>
        <v>1.8336499999999998</v>
      </c>
      <c r="F121" s="11">
        <f>PRODUCT(C121*E121)</f>
        <v>6417.7749999999996</v>
      </c>
      <c r="G121" s="11">
        <f>PRODUCT(F121*1.2518)</f>
        <v>8033.7707449999998</v>
      </c>
      <c r="H121" s="11"/>
      <c r="J121" s="11">
        <v>2.17</v>
      </c>
    </row>
    <row r="122" spans="1:10" s="13" customFormat="1" ht="25.5">
      <c r="A122" s="14" t="s">
        <v>220</v>
      </c>
      <c r="B122" s="10" t="s">
        <v>221</v>
      </c>
      <c r="C122" s="21">
        <v>1600</v>
      </c>
      <c r="D122" s="18" t="s">
        <v>103</v>
      </c>
      <c r="E122" s="12">
        <f t="shared" si="7"/>
        <v>2.6533000000000002</v>
      </c>
      <c r="F122" s="11">
        <f>PRODUCT(C122*E122)</f>
        <v>4245.2800000000007</v>
      </c>
      <c r="G122" s="11">
        <f>PRODUCT(F122*1.2518)</f>
        <v>5314.2415040000005</v>
      </c>
      <c r="H122" s="11"/>
      <c r="J122" s="11">
        <v>3.14</v>
      </c>
    </row>
    <row r="123" spans="1:10" s="13" customFormat="1">
      <c r="A123" s="15" t="s">
        <v>222</v>
      </c>
      <c r="B123" s="16" t="s">
        <v>223</v>
      </c>
      <c r="C123" s="17"/>
      <c r="D123" s="18"/>
      <c r="E123" s="12">
        <f t="shared" si="7"/>
        <v>0</v>
      </c>
      <c r="F123" s="11"/>
      <c r="G123" s="11"/>
      <c r="H123" s="11"/>
      <c r="J123" s="11"/>
    </row>
    <row r="124" spans="1:10" s="13" customFormat="1">
      <c r="A124" s="14" t="s">
        <v>224</v>
      </c>
      <c r="B124" s="10" t="s">
        <v>225</v>
      </c>
      <c r="C124" s="19">
        <v>90</v>
      </c>
      <c r="D124" s="18" t="s">
        <v>103</v>
      </c>
      <c r="E124" s="12">
        <f t="shared" si="7"/>
        <v>3.5912939399999999</v>
      </c>
      <c r="F124" s="11">
        <f>PRODUCT(C124*E124)</f>
        <v>323.21645460000002</v>
      </c>
      <c r="G124" s="11">
        <f>PRODUCT(F124*1.2518)</f>
        <v>404.60235786828002</v>
      </c>
      <c r="H124" s="11"/>
      <c r="J124" s="11">
        <v>4.2500520000000002</v>
      </c>
    </row>
    <row r="125" spans="1:10" s="13" customFormat="1" ht="38.25">
      <c r="A125" s="14" t="s">
        <v>226</v>
      </c>
      <c r="B125" s="10" t="s">
        <v>219</v>
      </c>
      <c r="C125" s="19">
        <v>2000</v>
      </c>
      <c r="D125" s="18" t="s">
        <v>103</v>
      </c>
      <c r="E125" s="12">
        <f t="shared" si="7"/>
        <v>1.8336499999999998</v>
      </c>
      <c r="F125" s="11">
        <f>PRODUCT(C125*E125)</f>
        <v>3667.2999999999997</v>
      </c>
      <c r="G125" s="11">
        <f>PRODUCT(F125*1.2518)</f>
        <v>4590.7261399999998</v>
      </c>
      <c r="H125" s="11"/>
      <c r="J125" s="11">
        <v>2.17</v>
      </c>
    </row>
    <row r="126" spans="1:10" s="13" customFormat="1">
      <c r="A126" s="15" t="s">
        <v>227</v>
      </c>
      <c r="B126" s="22" t="s">
        <v>228</v>
      </c>
      <c r="C126" s="23"/>
      <c r="D126" s="24"/>
      <c r="E126" s="12">
        <f t="shared" si="7"/>
        <v>0</v>
      </c>
      <c r="F126" s="11"/>
      <c r="G126" s="11"/>
      <c r="H126" s="11"/>
      <c r="J126" s="11"/>
    </row>
    <row r="127" spans="1:10" s="13" customFormat="1">
      <c r="A127" s="14" t="s">
        <v>229</v>
      </c>
      <c r="B127" s="10" t="s">
        <v>230</v>
      </c>
      <c r="C127" s="23">
        <v>1</v>
      </c>
      <c r="D127" s="18" t="s">
        <v>83</v>
      </c>
      <c r="E127" s="12">
        <f t="shared" si="7"/>
        <v>11326.813146999999</v>
      </c>
      <c r="F127" s="11">
        <f t="shared" ref="F127:F140" si="10">PRODUCT(C127*E127)</f>
        <v>11326.813146999999</v>
      </c>
      <c r="G127" s="11">
        <f t="shared" ref="G127:G140" si="11">PRODUCT(F127*1.2518)</f>
        <v>14178.904697414599</v>
      </c>
      <c r="H127" s="11"/>
      <c r="J127" s="11">
        <v>13404.5126</v>
      </c>
    </row>
    <row r="128" spans="1:10" s="13" customFormat="1">
      <c r="A128" s="14" t="s">
        <v>231</v>
      </c>
      <c r="B128" s="10" t="s">
        <v>232</v>
      </c>
      <c r="C128" s="23">
        <v>1</v>
      </c>
      <c r="D128" s="18" t="s">
        <v>83</v>
      </c>
      <c r="E128" s="12">
        <f t="shared" si="7"/>
        <v>6404.5698469999998</v>
      </c>
      <c r="F128" s="11">
        <f t="shared" si="10"/>
        <v>6404.5698469999998</v>
      </c>
      <c r="G128" s="11">
        <f t="shared" si="11"/>
        <v>8017.2405344746003</v>
      </c>
      <c r="H128" s="11"/>
      <c r="J128" s="11">
        <v>7579.3725999999997</v>
      </c>
    </row>
    <row r="129" spans="1:10" s="13" customFormat="1">
      <c r="A129" s="14" t="s">
        <v>233</v>
      </c>
      <c r="B129" s="10" t="s">
        <v>234</v>
      </c>
      <c r="C129" s="23">
        <v>1</v>
      </c>
      <c r="D129" s="18" t="s">
        <v>83</v>
      </c>
      <c r="E129" s="12">
        <f t="shared" si="7"/>
        <v>5665.0765469999997</v>
      </c>
      <c r="F129" s="11">
        <f t="shared" si="10"/>
        <v>5665.0765469999997</v>
      </c>
      <c r="G129" s="11">
        <f t="shared" si="11"/>
        <v>7091.5428215346001</v>
      </c>
      <c r="H129" s="11"/>
      <c r="J129" s="11">
        <v>6704.2326000000003</v>
      </c>
    </row>
    <row r="130" spans="1:10" s="13" customFormat="1">
      <c r="A130" s="14" t="s">
        <v>235</v>
      </c>
      <c r="B130" s="10" t="s">
        <v>236</v>
      </c>
      <c r="C130" s="23">
        <v>1</v>
      </c>
      <c r="D130" s="18" t="s">
        <v>83</v>
      </c>
      <c r="E130" s="12">
        <f t="shared" si="7"/>
        <v>625.77407879999998</v>
      </c>
      <c r="F130" s="11">
        <f t="shared" si="10"/>
        <v>625.77407879999998</v>
      </c>
      <c r="G130" s="11">
        <f t="shared" si="11"/>
        <v>783.34399184183997</v>
      </c>
      <c r="H130" s="11"/>
      <c r="J130" s="11">
        <v>740.56104000000005</v>
      </c>
    </row>
    <row r="131" spans="1:10" s="13" customFormat="1">
      <c r="A131" s="14" t="s">
        <v>237</v>
      </c>
      <c r="B131" s="10" t="s">
        <v>238</v>
      </c>
      <c r="C131" s="23">
        <v>1</v>
      </c>
      <c r="D131" s="18" t="s">
        <v>83</v>
      </c>
      <c r="E131" s="12">
        <f t="shared" si="7"/>
        <v>467.20982879999997</v>
      </c>
      <c r="F131" s="11">
        <f t="shared" si="10"/>
        <v>467.20982879999997</v>
      </c>
      <c r="G131" s="11">
        <f t="shared" si="11"/>
        <v>584.85326369183997</v>
      </c>
      <c r="H131" s="11"/>
      <c r="J131" s="11">
        <v>552.91103999999996</v>
      </c>
    </row>
    <row r="132" spans="1:10" s="13" customFormat="1">
      <c r="A132" s="14" t="s">
        <v>239</v>
      </c>
      <c r="B132" s="10" t="s">
        <v>240</v>
      </c>
      <c r="C132" s="23">
        <v>1</v>
      </c>
      <c r="D132" s="18" t="s">
        <v>83</v>
      </c>
      <c r="E132" s="12">
        <f t="shared" si="7"/>
        <v>318.93767879999996</v>
      </c>
      <c r="F132" s="11">
        <f t="shared" si="10"/>
        <v>318.93767879999996</v>
      </c>
      <c r="G132" s="11">
        <f t="shared" si="11"/>
        <v>399.24618632183996</v>
      </c>
      <c r="H132" s="11"/>
      <c r="J132" s="11">
        <v>377.44103999999999</v>
      </c>
    </row>
    <row r="133" spans="1:10" s="13" customFormat="1">
      <c r="A133" s="14" t="s">
        <v>241</v>
      </c>
      <c r="B133" s="10" t="s">
        <v>242</v>
      </c>
      <c r="C133" s="23">
        <v>1</v>
      </c>
      <c r="D133" s="18" t="s">
        <v>83</v>
      </c>
      <c r="E133" s="12">
        <f t="shared" si="7"/>
        <v>537.58142880000003</v>
      </c>
      <c r="F133" s="11">
        <f t="shared" si="10"/>
        <v>537.58142880000003</v>
      </c>
      <c r="G133" s="11">
        <f t="shared" si="11"/>
        <v>672.94443257184003</v>
      </c>
      <c r="H133" s="11"/>
      <c r="J133" s="11">
        <v>636.19104000000004</v>
      </c>
    </row>
    <row r="134" spans="1:10" s="13" customFormat="1">
      <c r="A134" s="14" t="s">
        <v>243</v>
      </c>
      <c r="B134" s="10" t="s">
        <v>244</v>
      </c>
      <c r="C134" s="23">
        <v>1</v>
      </c>
      <c r="D134" s="18" t="s">
        <v>83</v>
      </c>
      <c r="E134" s="12">
        <f t="shared" ref="E134:E197" si="12">PRODUCT(J134*0.845)</f>
        <v>273.1555788</v>
      </c>
      <c r="F134" s="11">
        <f t="shared" si="10"/>
        <v>273.1555788</v>
      </c>
      <c r="G134" s="11">
        <f t="shared" si="11"/>
        <v>341.93615354183999</v>
      </c>
      <c r="H134" s="11"/>
      <c r="J134" s="11">
        <v>323.26103999999998</v>
      </c>
    </row>
    <row r="135" spans="1:10" s="13" customFormat="1">
      <c r="A135" s="14" t="s">
        <v>245</v>
      </c>
      <c r="B135" s="10" t="s">
        <v>246</v>
      </c>
      <c r="C135" s="23">
        <v>1</v>
      </c>
      <c r="D135" s="18" t="s">
        <v>83</v>
      </c>
      <c r="E135" s="12">
        <f t="shared" si="12"/>
        <v>520.54622879999999</v>
      </c>
      <c r="F135" s="11">
        <f t="shared" si="10"/>
        <v>520.54622879999999</v>
      </c>
      <c r="G135" s="11">
        <f t="shared" si="11"/>
        <v>651.61976921183998</v>
      </c>
      <c r="H135" s="11"/>
      <c r="J135" s="11">
        <v>616.03103999999996</v>
      </c>
    </row>
    <row r="136" spans="1:10" s="13" customFormat="1">
      <c r="A136" s="14" t="s">
        <v>247</v>
      </c>
      <c r="B136" s="10" t="s">
        <v>248</v>
      </c>
      <c r="C136" s="23">
        <v>1</v>
      </c>
      <c r="D136" s="18" t="s">
        <v>83</v>
      </c>
      <c r="E136" s="12">
        <f t="shared" si="12"/>
        <v>382.92107879999998</v>
      </c>
      <c r="F136" s="11">
        <f t="shared" si="10"/>
        <v>382.92107879999998</v>
      </c>
      <c r="G136" s="11">
        <f t="shared" si="11"/>
        <v>479.34060644183995</v>
      </c>
      <c r="H136" s="11"/>
      <c r="J136" s="11">
        <v>453.16104000000001</v>
      </c>
    </row>
    <row r="137" spans="1:10" s="13" customFormat="1">
      <c r="A137" s="14" t="s">
        <v>249</v>
      </c>
      <c r="B137" s="10" t="s">
        <v>250</v>
      </c>
      <c r="C137" s="23">
        <v>1</v>
      </c>
      <c r="D137" s="18" t="s">
        <v>83</v>
      </c>
      <c r="E137" s="12">
        <f t="shared" si="12"/>
        <v>392.67237879999999</v>
      </c>
      <c r="F137" s="11">
        <f t="shared" si="10"/>
        <v>392.67237879999999</v>
      </c>
      <c r="G137" s="11">
        <f t="shared" si="11"/>
        <v>491.54728378184001</v>
      </c>
      <c r="H137" s="11"/>
      <c r="J137" s="11">
        <v>464.70103999999998</v>
      </c>
    </row>
    <row r="138" spans="1:10" s="13" customFormat="1">
      <c r="A138" s="14" t="s">
        <v>251</v>
      </c>
      <c r="B138" s="10" t="s">
        <v>252</v>
      </c>
      <c r="C138" s="23">
        <v>1</v>
      </c>
      <c r="D138" s="18" t="s">
        <v>83</v>
      </c>
      <c r="E138" s="12">
        <f t="shared" si="12"/>
        <v>392.67237879999999</v>
      </c>
      <c r="F138" s="11">
        <f t="shared" si="10"/>
        <v>392.67237879999999</v>
      </c>
      <c r="G138" s="11">
        <f t="shared" si="11"/>
        <v>491.54728378184001</v>
      </c>
      <c r="H138" s="11"/>
      <c r="J138" s="11">
        <v>464.70103999999998</v>
      </c>
    </row>
    <row r="139" spans="1:10" s="13" customFormat="1">
      <c r="A139" s="14" t="s">
        <v>253</v>
      </c>
      <c r="B139" s="10" t="s">
        <v>254</v>
      </c>
      <c r="C139" s="23">
        <v>1</v>
      </c>
      <c r="D139" s="18" t="s">
        <v>83</v>
      </c>
      <c r="E139" s="12">
        <f t="shared" si="12"/>
        <v>392.67237879999999</v>
      </c>
      <c r="F139" s="11">
        <f t="shared" si="10"/>
        <v>392.67237879999999</v>
      </c>
      <c r="G139" s="11">
        <f t="shared" si="11"/>
        <v>491.54728378184001</v>
      </c>
      <c r="H139" s="11"/>
      <c r="J139" s="11">
        <v>464.70103999999998</v>
      </c>
    </row>
    <row r="140" spans="1:10" s="13" customFormat="1">
      <c r="A140" s="14" t="s">
        <v>255</v>
      </c>
      <c r="B140" s="10" t="s">
        <v>256</v>
      </c>
      <c r="C140" s="23">
        <v>1</v>
      </c>
      <c r="D140" s="18" t="s">
        <v>83</v>
      </c>
      <c r="E140" s="12">
        <f t="shared" si="12"/>
        <v>392.67237879999999</v>
      </c>
      <c r="F140" s="11">
        <f t="shared" si="10"/>
        <v>392.67237879999999</v>
      </c>
      <c r="G140" s="11">
        <f t="shared" si="11"/>
        <v>491.54728378184001</v>
      </c>
      <c r="H140" s="11"/>
      <c r="J140" s="11">
        <v>464.70103999999998</v>
      </c>
    </row>
    <row r="141" spans="1:10" s="13" customFormat="1">
      <c r="A141" s="15" t="s">
        <v>257</v>
      </c>
      <c r="B141" s="16" t="s">
        <v>258</v>
      </c>
      <c r="C141" s="17"/>
      <c r="D141" s="18"/>
      <c r="E141" s="12">
        <f t="shared" si="12"/>
        <v>0</v>
      </c>
      <c r="F141" s="11"/>
      <c r="G141" s="11"/>
      <c r="H141" s="11"/>
      <c r="J141" s="11"/>
    </row>
    <row r="142" spans="1:10" s="13" customFormat="1" ht="25.5">
      <c r="A142" s="14" t="s">
        <v>259</v>
      </c>
      <c r="B142" s="10" t="s">
        <v>260</v>
      </c>
      <c r="C142" s="23">
        <v>1</v>
      </c>
      <c r="D142" s="18" t="s">
        <v>83</v>
      </c>
      <c r="E142" s="12">
        <f t="shared" si="12"/>
        <v>19760.522865200001</v>
      </c>
      <c r="F142" s="11">
        <f t="shared" ref="F142:F163" si="13">PRODUCT(C142*E142)</f>
        <v>19760.522865200001</v>
      </c>
      <c r="G142" s="11">
        <f t="shared" ref="G142:G163" si="14">PRODUCT(F142*1.2518)</f>
        <v>24736.222522657361</v>
      </c>
      <c r="H142" s="11"/>
      <c r="J142" s="11">
        <v>23385.23416</v>
      </c>
    </row>
    <row r="143" spans="1:10" s="13" customFormat="1" ht="25.5">
      <c r="A143" s="14" t="s">
        <v>261</v>
      </c>
      <c r="B143" s="25" t="s">
        <v>262</v>
      </c>
      <c r="C143" s="23">
        <v>3</v>
      </c>
      <c r="D143" s="18" t="s">
        <v>83</v>
      </c>
      <c r="E143" s="12">
        <f t="shared" si="12"/>
        <v>892.78758920000007</v>
      </c>
      <c r="F143" s="11">
        <f t="shared" si="13"/>
        <v>2678.3627676000001</v>
      </c>
      <c r="G143" s="11">
        <f t="shared" si="14"/>
        <v>3352.7745124816802</v>
      </c>
      <c r="H143" s="11"/>
      <c r="J143" s="11">
        <v>1056.5533600000001</v>
      </c>
    </row>
    <row r="144" spans="1:10" s="13" customFormat="1">
      <c r="A144" s="14" t="s">
        <v>263</v>
      </c>
      <c r="B144" s="10" t="s">
        <v>264</v>
      </c>
      <c r="C144" s="23">
        <v>10</v>
      </c>
      <c r="D144" s="18" t="s">
        <v>83</v>
      </c>
      <c r="E144" s="12">
        <f t="shared" si="12"/>
        <v>51.756909099999994</v>
      </c>
      <c r="F144" s="11">
        <f t="shared" si="13"/>
        <v>517.56909099999996</v>
      </c>
      <c r="G144" s="11">
        <f t="shared" si="14"/>
        <v>647.89298811380002</v>
      </c>
      <c r="H144" s="11"/>
      <c r="J144" s="11">
        <v>61.250779999999999</v>
      </c>
    </row>
    <row r="145" spans="1:10" s="13" customFormat="1">
      <c r="A145" s="14" t="s">
        <v>265</v>
      </c>
      <c r="B145" s="10" t="s">
        <v>266</v>
      </c>
      <c r="C145" s="23">
        <v>10</v>
      </c>
      <c r="D145" s="18" t="s">
        <v>83</v>
      </c>
      <c r="E145" s="12">
        <f t="shared" si="12"/>
        <v>4.8925939400000003</v>
      </c>
      <c r="F145" s="11">
        <f t="shared" si="13"/>
        <v>48.925939400000004</v>
      </c>
      <c r="G145" s="11">
        <f t="shared" si="14"/>
        <v>61.245490940920007</v>
      </c>
      <c r="H145" s="11"/>
      <c r="J145" s="11">
        <v>5.7900520000000002</v>
      </c>
    </row>
    <row r="146" spans="1:10" s="13" customFormat="1" ht="25.5">
      <c r="A146" s="14" t="s">
        <v>267</v>
      </c>
      <c r="B146" s="26" t="s">
        <v>268</v>
      </c>
      <c r="C146" s="23">
        <v>1</v>
      </c>
      <c r="D146" s="18" t="s">
        <v>83</v>
      </c>
      <c r="E146" s="12">
        <f t="shared" si="12"/>
        <v>1146.4838911499999</v>
      </c>
      <c r="F146" s="11">
        <f t="shared" si="13"/>
        <v>1146.4838911499999</v>
      </c>
      <c r="G146" s="11">
        <f t="shared" si="14"/>
        <v>1435.1685349415698</v>
      </c>
      <c r="H146" s="11"/>
      <c r="J146" s="11">
        <v>1356.78567</v>
      </c>
    </row>
    <row r="147" spans="1:10" s="13" customFormat="1">
      <c r="A147" s="14" t="s">
        <v>269</v>
      </c>
      <c r="B147" s="10" t="s">
        <v>270</v>
      </c>
      <c r="C147" s="23">
        <v>3</v>
      </c>
      <c r="D147" s="18" t="s">
        <v>83</v>
      </c>
      <c r="E147" s="12">
        <f t="shared" si="12"/>
        <v>27.292963425</v>
      </c>
      <c r="F147" s="11">
        <f t="shared" si="13"/>
        <v>81.878890275000003</v>
      </c>
      <c r="G147" s="11">
        <f t="shared" si="14"/>
        <v>102.49599484624501</v>
      </c>
      <c r="H147" s="11"/>
      <c r="J147" s="11">
        <v>32.299365000000002</v>
      </c>
    </row>
    <row r="148" spans="1:10" s="13" customFormat="1">
      <c r="A148" s="14" t="s">
        <v>271</v>
      </c>
      <c r="B148" s="26" t="s">
        <v>272</v>
      </c>
      <c r="C148" s="23">
        <v>12</v>
      </c>
      <c r="D148" s="18" t="s">
        <v>83</v>
      </c>
      <c r="E148" s="12">
        <f t="shared" si="12"/>
        <v>30.411637880000001</v>
      </c>
      <c r="F148" s="11">
        <f t="shared" si="13"/>
        <v>364.93965456000001</v>
      </c>
      <c r="G148" s="11">
        <f t="shared" si="14"/>
        <v>456.83145957820801</v>
      </c>
      <c r="H148" s="11"/>
      <c r="J148" s="11">
        <v>35.990104000000002</v>
      </c>
    </row>
    <row r="149" spans="1:10" s="13" customFormat="1">
      <c r="A149" s="14" t="s">
        <v>273</v>
      </c>
      <c r="B149" s="26" t="s">
        <v>274</v>
      </c>
      <c r="C149" s="23">
        <v>15</v>
      </c>
      <c r="D149" s="24" t="s">
        <v>103</v>
      </c>
      <c r="E149" s="12">
        <f t="shared" si="12"/>
        <v>58.251055199999996</v>
      </c>
      <c r="F149" s="11">
        <f t="shared" si="13"/>
        <v>873.76582799999994</v>
      </c>
      <c r="G149" s="11">
        <f t="shared" si="14"/>
        <v>1093.7800634903999</v>
      </c>
      <c r="H149" s="11"/>
      <c r="J149" s="11">
        <v>68.936160000000001</v>
      </c>
    </row>
    <row r="150" spans="1:10" s="13" customFormat="1" ht="25.5">
      <c r="A150" s="14" t="s">
        <v>275</v>
      </c>
      <c r="B150" s="26" t="s">
        <v>276</v>
      </c>
      <c r="C150" s="23">
        <v>30</v>
      </c>
      <c r="D150" s="24" t="s">
        <v>103</v>
      </c>
      <c r="E150" s="12">
        <f t="shared" si="12"/>
        <v>110.98238787999999</v>
      </c>
      <c r="F150" s="11">
        <f t="shared" si="13"/>
        <v>3329.4716363999996</v>
      </c>
      <c r="G150" s="11">
        <f t="shared" si="14"/>
        <v>4167.83259444552</v>
      </c>
      <c r="H150" s="11"/>
      <c r="J150" s="11">
        <v>131.340104</v>
      </c>
    </row>
    <row r="151" spans="1:10" s="13" customFormat="1">
      <c r="A151" s="14" t="s">
        <v>277</v>
      </c>
      <c r="B151" s="26" t="s">
        <v>278</v>
      </c>
      <c r="C151" s="23">
        <v>4</v>
      </c>
      <c r="D151" s="24" t="s">
        <v>279</v>
      </c>
      <c r="E151" s="12">
        <f t="shared" si="12"/>
        <v>42.225900599999996</v>
      </c>
      <c r="F151" s="11">
        <f t="shared" si="13"/>
        <v>168.90360239999998</v>
      </c>
      <c r="G151" s="11">
        <f t="shared" si="14"/>
        <v>211.43352948431999</v>
      </c>
      <c r="H151" s="11"/>
      <c r="J151" s="11">
        <v>49.97148</v>
      </c>
    </row>
    <row r="152" spans="1:10" s="13" customFormat="1">
      <c r="A152" s="14" t="s">
        <v>280</v>
      </c>
      <c r="B152" s="26" t="s">
        <v>281</v>
      </c>
      <c r="C152" s="23">
        <v>1</v>
      </c>
      <c r="D152" s="18" t="s">
        <v>83</v>
      </c>
      <c r="E152" s="12">
        <f t="shared" si="12"/>
        <v>75.64448788</v>
      </c>
      <c r="F152" s="11">
        <f t="shared" si="13"/>
        <v>75.64448788</v>
      </c>
      <c r="G152" s="11">
        <f t="shared" si="14"/>
        <v>94.691769928184002</v>
      </c>
      <c r="H152" s="11"/>
      <c r="J152" s="11">
        <v>89.520104000000003</v>
      </c>
    </row>
    <row r="153" spans="1:10" s="13" customFormat="1">
      <c r="A153" s="14" t="s">
        <v>282</v>
      </c>
      <c r="B153" s="26" t="s">
        <v>283</v>
      </c>
      <c r="C153" s="23">
        <v>1</v>
      </c>
      <c r="D153" s="18" t="s">
        <v>83</v>
      </c>
      <c r="E153" s="12">
        <f t="shared" si="12"/>
        <v>195.77813787999997</v>
      </c>
      <c r="F153" s="11">
        <f t="shared" si="13"/>
        <v>195.77813787999997</v>
      </c>
      <c r="G153" s="11">
        <f t="shared" si="14"/>
        <v>245.07507299818397</v>
      </c>
      <c r="H153" s="11"/>
      <c r="J153" s="11">
        <v>231.69010399999999</v>
      </c>
    </row>
    <row r="154" spans="1:10" s="13" customFormat="1" ht="25.5">
      <c r="A154" s="14" t="s">
        <v>284</v>
      </c>
      <c r="B154" s="10" t="s">
        <v>285</v>
      </c>
      <c r="C154" s="23">
        <v>1</v>
      </c>
      <c r="D154" s="18" t="s">
        <v>83</v>
      </c>
      <c r="E154" s="12">
        <f t="shared" si="12"/>
        <v>200.01158788000001</v>
      </c>
      <c r="F154" s="11">
        <f t="shared" si="13"/>
        <v>200.01158788000001</v>
      </c>
      <c r="G154" s="11">
        <f t="shared" si="14"/>
        <v>250.37450570818402</v>
      </c>
      <c r="H154" s="11"/>
      <c r="J154" s="11">
        <v>236.70010400000001</v>
      </c>
    </row>
    <row r="155" spans="1:10" s="13" customFormat="1" ht="25.5">
      <c r="A155" s="14" t="s">
        <v>286</v>
      </c>
      <c r="B155" s="10" t="s">
        <v>287</v>
      </c>
      <c r="C155" s="23">
        <v>4</v>
      </c>
      <c r="D155" s="18" t="s">
        <v>83</v>
      </c>
      <c r="E155" s="12">
        <f t="shared" si="12"/>
        <v>91.872506700000002</v>
      </c>
      <c r="F155" s="11">
        <f t="shared" si="13"/>
        <v>367.49002680000001</v>
      </c>
      <c r="G155" s="11">
        <f t="shared" si="14"/>
        <v>460.02401554824002</v>
      </c>
      <c r="H155" s="11"/>
      <c r="J155" s="11">
        <v>108.72486000000001</v>
      </c>
    </row>
    <row r="156" spans="1:10" s="13" customFormat="1" ht="25.5">
      <c r="A156" s="14" t="s">
        <v>288</v>
      </c>
      <c r="B156" s="26" t="s">
        <v>289</v>
      </c>
      <c r="C156" s="23">
        <v>20</v>
      </c>
      <c r="D156" s="27" t="s">
        <v>103</v>
      </c>
      <c r="E156" s="12">
        <f t="shared" si="12"/>
        <v>11.297649999999999</v>
      </c>
      <c r="F156" s="11">
        <f t="shared" si="13"/>
        <v>225.95299999999997</v>
      </c>
      <c r="G156" s="11">
        <f t="shared" si="14"/>
        <v>282.84796539999996</v>
      </c>
      <c r="H156" s="11"/>
      <c r="J156" s="11">
        <v>13.37</v>
      </c>
    </row>
    <row r="157" spans="1:10" s="13" customFormat="1">
      <c r="A157" s="14" t="s">
        <v>290</v>
      </c>
      <c r="B157" s="26" t="s">
        <v>291</v>
      </c>
      <c r="C157" s="23">
        <v>30</v>
      </c>
      <c r="D157" s="27" t="s">
        <v>103</v>
      </c>
      <c r="E157" s="12">
        <f t="shared" si="12"/>
        <v>19.426549999999999</v>
      </c>
      <c r="F157" s="11">
        <f t="shared" si="13"/>
        <v>582.79649999999992</v>
      </c>
      <c r="G157" s="11">
        <f t="shared" si="14"/>
        <v>729.5446586999999</v>
      </c>
      <c r="H157" s="11"/>
      <c r="J157" s="11">
        <v>22.99</v>
      </c>
    </row>
    <row r="158" spans="1:10" s="13" customFormat="1" ht="38.25">
      <c r="A158" s="14" t="s">
        <v>292</v>
      </c>
      <c r="B158" s="26" t="s">
        <v>293</v>
      </c>
      <c r="C158" s="23">
        <v>1</v>
      </c>
      <c r="D158" s="27" t="s">
        <v>83</v>
      </c>
      <c r="E158" s="12">
        <f t="shared" si="12"/>
        <v>68.318909099999999</v>
      </c>
      <c r="F158" s="11">
        <f t="shared" si="13"/>
        <v>68.318909099999999</v>
      </c>
      <c r="G158" s="11">
        <f t="shared" si="14"/>
        <v>85.521610411379996</v>
      </c>
      <c r="H158" s="11"/>
      <c r="J158" s="11">
        <v>80.85078</v>
      </c>
    </row>
    <row r="159" spans="1:10" s="13" customFormat="1" ht="25.5">
      <c r="A159" s="14" t="s">
        <v>294</v>
      </c>
      <c r="B159" s="26" t="s">
        <v>295</v>
      </c>
      <c r="C159" s="23">
        <v>1</v>
      </c>
      <c r="D159" s="18" t="s">
        <v>83</v>
      </c>
      <c r="E159" s="12">
        <f t="shared" si="12"/>
        <v>283.9226026</v>
      </c>
      <c r="F159" s="11">
        <f t="shared" si="13"/>
        <v>283.9226026</v>
      </c>
      <c r="G159" s="11">
        <f t="shared" si="14"/>
        <v>355.41431393468002</v>
      </c>
      <c r="H159" s="11"/>
      <c r="J159" s="11">
        <v>336.00308000000001</v>
      </c>
    </row>
    <row r="160" spans="1:10" s="13" customFormat="1" ht="25.5">
      <c r="A160" s="14" t="s">
        <v>296</v>
      </c>
      <c r="B160" s="26" t="s">
        <v>297</v>
      </c>
      <c r="C160" s="23">
        <v>1</v>
      </c>
      <c r="D160" s="18" t="s">
        <v>83</v>
      </c>
      <c r="E160" s="12">
        <f t="shared" si="12"/>
        <v>245.39060259999999</v>
      </c>
      <c r="F160" s="11">
        <f t="shared" si="13"/>
        <v>245.39060259999999</v>
      </c>
      <c r="G160" s="11">
        <f t="shared" si="14"/>
        <v>307.17995633468001</v>
      </c>
      <c r="H160" s="11"/>
      <c r="J160" s="11">
        <v>290.40307999999999</v>
      </c>
    </row>
    <row r="161" spans="1:10" s="13" customFormat="1" ht="25.5">
      <c r="A161" s="14" t="s">
        <v>298</v>
      </c>
      <c r="B161" s="26" t="s">
        <v>299</v>
      </c>
      <c r="C161" s="23">
        <v>1</v>
      </c>
      <c r="D161" s="18" t="s">
        <v>83</v>
      </c>
      <c r="E161" s="12">
        <f t="shared" si="12"/>
        <v>360.98660259999997</v>
      </c>
      <c r="F161" s="11">
        <f t="shared" si="13"/>
        <v>360.98660259999997</v>
      </c>
      <c r="G161" s="11">
        <f t="shared" si="14"/>
        <v>451.88302913467999</v>
      </c>
      <c r="H161" s="11"/>
      <c r="J161" s="11">
        <v>427.20308</v>
      </c>
    </row>
    <row r="162" spans="1:10" s="13" customFormat="1" ht="25.5">
      <c r="A162" s="14" t="s">
        <v>300</v>
      </c>
      <c r="B162" s="26" t="s">
        <v>301</v>
      </c>
      <c r="C162" s="23">
        <v>3</v>
      </c>
      <c r="D162" s="18" t="s">
        <v>83</v>
      </c>
      <c r="E162" s="12">
        <f t="shared" si="12"/>
        <v>145.8496026</v>
      </c>
      <c r="F162" s="11">
        <f t="shared" si="13"/>
        <v>437.54880779999996</v>
      </c>
      <c r="G162" s="11">
        <f t="shared" si="14"/>
        <v>547.72359760403992</v>
      </c>
      <c r="H162" s="11"/>
      <c r="J162" s="11">
        <v>172.60308000000001</v>
      </c>
    </row>
    <row r="163" spans="1:10" s="13" customFormat="1">
      <c r="A163" s="14" t="s">
        <v>302</v>
      </c>
      <c r="B163" s="26" t="s">
        <v>303</v>
      </c>
      <c r="C163" s="23">
        <v>1</v>
      </c>
      <c r="D163" s="18" t="s">
        <v>83</v>
      </c>
      <c r="E163" s="12">
        <f t="shared" si="12"/>
        <v>31.594593939999996</v>
      </c>
      <c r="F163" s="11">
        <f t="shared" si="13"/>
        <v>31.594593939999996</v>
      </c>
      <c r="G163" s="11">
        <f t="shared" si="14"/>
        <v>39.550112694091993</v>
      </c>
      <c r="H163" s="11"/>
      <c r="J163" s="11">
        <v>37.390051999999997</v>
      </c>
    </row>
    <row r="164" spans="1:10" s="13" customFormat="1">
      <c r="A164" s="14"/>
      <c r="B164" s="26"/>
      <c r="C164" s="23"/>
      <c r="D164" s="24"/>
      <c r="E164" s="12">
        <f t="shared" si="12"/>
        <v>0</v>
      </c>
      <c r="F164" s="11"/>
      <c r="G164" s="11"/>
      <c r="H164" s="11"/>
      <c r="J164" s="11"/>
    </row>
    <row r="165" spans="1:10" s="13" customFormat="1">
      <c r="A165" s="2">
        <v>11</v>
      </c>
      <c r="B165" s="8" t="s">
        <v>304</v>
      </c>
      <c r="C165" s="5"/>
      <c r="D165" s="5"/>
      <c r="E165" s="12">
        <f t="shared" si="12"/>
        <v>0</v>
      </c>
      <c r="F165" s="11"/>
      <c r="G165" s="11"/>
      <c r="H165" s="9">
        <f>SUM(G166:G181)</f>
        <v>1077.4138074699999</v>
      </c>
      <c r="J165" s="6"/>
    </row>
    <row r="166" spans="1:10" s="13" customFormat="1" ht="25.5">
      <c r="A166" s="14" t="s">
        <v>305</v>
      </c>
      <c r="B166" s="26" t="s">
        <v>306</v>
      </c>
      <c r="C166" s="11">
        <v>1</v>
      </c>
      <c r="D166" s="5" t="s">
        <v>83</v>
      </c>
      <c r="E166" s="12">
        <f t="shared" si="12"/>
        <v>50.860549999999996</v>
      </c>
      <c r="F166" s="11">
        <f t="shared" ref="F166:F181" si="15">PRODUCT(C166*E166)</f>
        <v>50.860549999999996</v>
      </c>
      <c r="G166" s="11">
        <f t="shared" ref="G166:G181" si="16">PRODUCT(F166*1.2518)</f>
        <v>63.667236489999993</v>
      </c>
      <c r="H166" s="11"/>
      <c r="J166" s="11">
        <v>60.19</v>
      </c>
    </row>
    <row r="167" spans="1:10" s="13" customFormat="1" ht="38.25">
      <c r="A167" s="14" t="s">
        <v>307</v>
      </c>
      <c r="B167" s="26" t="s">
        <v>308</v>
      </c>
      <c r="C167" s="11">
        <v>6</v>
      </c>
      <c r="D167" s="5" t="s">
        <v>103</v>
      </c>
      <c r="E167" s="12">
        <f t="shared" si="12"/>
        <v>8.2894500000000004</v>
      </c>
      <c r="F167" s="11">
        <f t="shared" si="15"/>
        <v>49.736699999999999</v>
      </c>
      <c r="G167" s="11">
        <f t="shared" si="16"/>
        <v>62.26040106</v>
      </c>
      <c r="H167" s="11"/>
      <c r="J167" s="11">
        <v>9.81</v>
      </c>
    </row>
    <row r="168" spans="1:10" s="13" customFormat="1" ht="38.25">
      <c r="A168" s="14" t="s">
        <v>309</v>
      </c>
      <c r="B168" s="26" t="s">
        <v>310</v>
      </c>
      <c r="C168" s="11">
        <v>6</v>
      </c>
      <c r="D168" s="5" t="s">
        <v>103</v>
      </c>
      <c r="E168" s="12">
        <f t="shared" si="12"/>
        <v>14.432599999999999</v>
      </c>
      <c r="F168" s="11">
        <f t="shared" si="15"/>
        <v>86.59559999999999</v>
      </c>
      <c r="G168" s="11">
        <f t="shared" si="16"/>
        <v>108.40037208</v>
      </c>
      <c r="H168" s="11"/>
      <c r="J168" s="11">
        <v>17.079999999999998</v>
      </c>
    </row>
    <row r="169" spans="1:10" s="13" customFormat="1" ht="25.5" customHeight="1">
      <c r="A169" s="14" t="s">
        <v>311</v>
      </c>
      <c r="B169" s="26" t="s">
        <v>312</v>
      </c>
      <c r="C169" s="11">
        <v>6</v>
      </c>
      <c r="D169" s="5" t="s">
        <v>103</v>
      </c>
      <c r="E169" s="12">
        <f t="shared" si="12"/>
        <v>11.610300000000001</v>
      </c>
      <c r="F169" s="11">
        <f t="shared" si="15"/>
        <v>69.661799999999999</v>
      </c>
      <c r="G169" s="11">
        <f t="shared" si="16"/>
        <v>87.202641240000005</v>
      </c>
      <c r="H169" s="11"/>
      <c r="J169" s="11">
        <v>13.74</v>
      </c>
    </row>
    <row r="170" spans="1:10" s="13" customFormat="1" ht="25.5">
      <c r="A170" s="14" t="s">
        <v>313</v>
      </c>
      <c r="B170" s="26" t="s">
        <v>314</v>
      </c>
      <c r="C170" s="11">
        <v>6</v>
      </c>
      <c r="D170" s="5" t="s">
        <v>103</v>
      </c>
      <c r="E170" s="12">
        <f t="shared" si="12"/>
        <v>15.6494</v>
      </c>
      <c r="F170" s="11">
        <f t="shared" si="15"/>
        <v>93.8964</v>
      </c>
      <c r="G170" s="11">
        <f t="shared" si="16"/>
        <v>117.53951352</v>
      </c>
      <c r="H170" s="11"/>
      <c r="J170" s="11">
        <v>18.52</v>
      </c>
    </row>
    <row r="171" spans="1:10" s="13" customFormat="1" ht="25.5">
      <c r="A171" s="14" t="s">
        <v>315</v>
      </c>
      <c r="B171" s="26" t="s">
        <v>316</v>
      </c>
      <c r="C171" s="11">
        <v>6</v>
      </c>
      <c r="D171" s="5" t="s">
        <v>103</v>
      </c>
      <c r="E171" s="12">
        <f t="shared" si="12"/>
        <v>22.857250000000001</v>
      </c>
      <c r="F171" s="11">
        <f t="shared" si="15"/>
        <v>137.14350000000002</v>
      </c>
      <c r="G171" s="11">
        <f t="shared" si="16"/>
        <v>171.67623330000004</v>
      </c>
      <c r="H171" s="11"/>
      <c r="J171" s="11">
        <v>27.05</v>
      </c>
    </row>
    <row r="172" spans="1:10" s="13" customFormat="1" ht="38.25">
      <c r="A172" s="14" t="s">
        <v>317</v>
      </c>
      <c r="B172" s="26" t="s">
        <v>318</v>
      </c>
      <c r="C172" s="11">
        <v>1</v>
      </c>
      <c r="D172" s="5" t="s">
        <v>83</v>
      </c>
      <c r="E172" s="12">
        <f t="shared" si="12"/>
        <v>150.30015</v>
      </c>
      <c r="F172" s="11">
        <f t="shared" si="15"/>
        <v>150.30015</v>
      </c>
      <c r="G172" s="11">
        <f t="shared" si="16"/>
        <v>188.14572777000001</v>
      </c>
      <c r="H172" s="11"/>
      <c r="J172" s="11">
        <v>177.87</v>
      </c>
    </row>
    <row r="173" spans="1:10" s="13" customFormat="1" ht="25.5">
      <c r="A173" s="14" t="s">
        <v>319</v>
      </c>
      <c r="B173" s="26" t="s">
        <v>320</v>
      </c>
      <c r="C173" s="11">
        <v>1</v>
      </c>
      <c r="D173" s="5" t="s">
        <v>83</v>
      </c>
      <c r="E173" s="12">
        <f t="shared" si="12"/>
        <v>8.5852000000000004</v>
      </c>
      <c r="F173" s="11">
        <f t="shared" si="15"/>
        <v>8.5852000000000004</v>
      </c>
      <c r="G173" s="11">
        <f t="shared" si="16"/>
        <v>10.746953360000001</v>
      </c>
      <c r="H173" s="11"/>
      <c r="J173" s="11">
        <v>10.16</v>
      </c>
    </row>
    <row r="174" spans="1:10" s="13" customFormat="1" ht="25.5">
      <c r="A174" s="14" t="s">
        <v>321</v>
      </c>
      <c r="B174" s="26" t="s">
        <v>322</v>
      </c>
      <c r="C174" s="11">
        <v>1</v>
      </c>
      <c r="D174" s="5" t="s">
        <v>83</v>
      </c>
      <c r="E174" s="12">
        <f t="shared" si="12"/>
        <v>3.7771499999999998</v>
      </c>
      <c r="F174" s="11">
        <f t="shared" si="15"/>
        <v>3.7771499999999998</v>
      </c>
      <c r="G174" s="11">
        <f t="shared" si="16"/>
        <v>4.7282363699999994</v>
      </c>
      <c r="H174" s="11"/>
      <c r="J174" s="11">
        <v>4.47</v>
      </c>
    </row>
    <row r="175" spans="1:10" s="13" customFormat="1" ht="25.5">
      <c r="A175" s="14" t="s">
        <v>323</v>
      </c>
      <c r="B175" s="26" t="s">
        <v>324</v>
      </c>
      <c r="C175" s="11">
        <v>1</v>
      </c>
      <c r="D175" s="5" t="s">
        <v>83</v>
      </c>
      <c r="E175" s="12">
        <f t="shared" si="12"/>
        <v>18.691400000000002</v>
      </c>
      <c r="F175" s="11">
        <f t="shared" si="15"/>
        <v>18.691400000000002</v>
      </c>
      <c r="G175" s="11">
        <f t="shared" si="16"/>
        <v>23.397894520000001</v>
      </c>
      <c r="H175" s="11"/>
      <c r="J175" s="11">
        <v>22.12</v>
      </c>
    </row>
    <row r="176" spans="1:10" s="13" customFormat="1" ht="25.5">
      <c r="A176" s="14" t="s">
        <v>325</v>
      </c>
      <c r="B176" s="26" t="s">
        <v>326</v>
      </c>
      <c r="C176" s="11">
        <v>1</v>
      </c>
      <c r="D176" s="5" t="s">
        <v>83</v>
      </c>
      <c r="E176" s="12">
        <f t="shared" si="12"/>
        <v>18.78435</v>
      </c>
      <c r="F176" s="11">
        <f t="shared" si="15"/>
        <v>18.78435</v>
      </c>
      <c r="G176" s="11">
        <f t="shared" si="16"/>
        <v>23.514249330000002</v>
      </c>
      <c r="H176" s="11"/>
      <c r="J176" s="11">
        <v>22.23</v>
      </c>
    </row>
    <row r="177" spans="1:10" s="13" customFormat="1" ht="25.5">
      <c r="A177" s="14" t="s">
        <v>327</v>
      </c>
      <c r="B177" s="26" t="s">
        <v>328</v>
      </c>
      <c r="C177" s="11">
        <v>1</v>
      </c>
      <c r="D177" s="5" t="s">
        <v>83</v>
      </c>
      <c r="E177" s="12">
        <f t="shared" si="12"/>
        <v>13.722799999999998</v>
      </c>
      <c r="F177" s="11">
        <f t="shared" si="15"/>
        <v>13.722799999999998</v>
      </c>
      <c r="G177" s="11">
        <f t="shared" si="16"/>
        <v>17.178201039999998</v>
      </c>
      <c r="H177" s="11"/>
      <c r="J177" s="11">
        <v>16.239999999999998</v>
      </c>
    </row>
    <row r="178" spans="1:10" s="13" customFormat="1" ht="25.5">
      <c r="A178" s="14" t="s">
        <v>329</v>
      </c>
      <c r="B178" s="26" t="s">
        <v>330</v>
      </c>
      <c r="C178" s="11">
        <v>1</v>
      </c>
      <c r="D178" s="5" t="s">
        <v>83</v>
      </c>
      <c r="E178" s="12">
        <f t="shared" si="12"/>
        <v>14.204449999999998</v>
      </c>
      <c r="F178" s="11">
        <f t="shared" si="15"/>
        <v>14.204449999999998</v>
      </c>
      <c r="G178" s="11">
        <f t="shared" si="16"/>
        <v>17.781130509999997</v>
      </c>
      <c r="H178" s="11"/>
      <c r="J178" s="11">
        <v>16.809999999999999</v>
      </c>
    </row>
    <row r="179" spans="1:10" s="13" customFormat="1" ht="25.5">
      <c r="A179" s="14" t="s">
        <v>331</v>
      </c>
      <c r="B179" s="26" t="s">
        <v>332</v>
      </c>
      <c r="C179" s="11">
        <v>1</v>
      </c>
      <c r="D179" s="5" t="s">
        <v>83</v>
      </c>
      <c r="E179" s="12">
        <f t="shared" si="12"/>
        <v>28.028649999999999</v>
      </c>
      <c r="F179" s="11">
        <f t="shared" si="15"/>
        <v>28.028649999999999</v>
      </c>
      <c r="G179" s="11">
        <f t="shared" si="16"/>
        <v>35.086264069999999</v>
      </c>
      <c r="H179" s="11"/>
      <c r="J179" s="11">
        <v>33.17</v>
      </c>
    </row>
    <row r="180" spans="1:10" s="13" customFormat="1" ht="25.5">
      <c r="A180" s="14" t="s">
        <v>333</v>
      </c>
      <c r="B180" s="26" t="s">
        <v>334</v>
      </c>
      <c r="C180" s="11">
        <v>1</v>
      </c>
      <c r="D180" s="5" t="s">
        <v>83</v>
      </c>
      <c r="E180" s="12">
        <f t="shared" si="12"/>
        <v>84.525350000000003</v>
      </c>
      <c r="F180" s="11">
        <f t="shared" si="15"/>
        <v>84.525350000000003</v>
      </c>
      <c r="G180" s="11">
        <f t="shared" si="16"/>
        <v>105.80883313000001</v>
      </c>
      <c r="H180" s="11"/>
      <c r="J180" s="11">
        <v>100.03</v>
      </c>
    </row>
    <row r="181" spans="1:10" s="13" customFormat="1" ht="25.5">
      <c r="A181" s="14" t="s">
        <v>335</v>
      </c>
      <c r="B181" s="26" t="s">
        <v>336</v>
      </c>
      <c r="C181" s="11">
        <v>1</v>
      </c>
      <c r="D181" s="5" t="s">
        <v>83</v>
      </c>
      <c r="E181" s="12">
        <f t="shared" si="12"/>
        <v>32.177599999999998</v>
      </c>
      <c r="F181" s="11">
        <f t="shared" si="15"/>
        <v>32.177599999999998</v>
      </c>
      <c r="G181" s="11">
        <f t="shared" si="16"/>
        <v>40.279919679999999</v>
      </c>
      <c r="H181" s="11"/>
      <c r="J181" s="11">
        <v>38.08</v>
      </c>
    </row>
    <row r="182" spans="1:10" s="13" customFormat="1">
      <c r="A182" s="14"/>
      <c r="B182" s="10"/>
      <c r="C182" s="11"/>
      <c r="D182" s="5"/>
      <c r="E182" s="12">
        <f t="shared" si="12"/>
        <v>0</v>
      </c>
      <c r="F182" s="11"/>
      <c r="G182" s="11"/>
      <c r="H182" s="11"/>
      <c r="J182" s="11"/>
    </row>
    <row r="183" spans="1:10" s="13" customFormat="1">
      <c r="A183" s="2">
        <v>12</v>
      </c>
      <c r="B183" s="8" t="s">
        <v>337</v>
      </c>
      <c r="C183" s="6"/>
      <c r="D183" s="5"/>
      <c r="E183" s="12">
        <f t="shared" si="12"/>
        <v>0</v>
      </c>
      <c r="F183" s="11"/>
      <c r="G183" s="11"/>
      <c r="H183" s="9">
        <f>SUM(G185:G275)</f>
        <v>226512.04341770548</v>
      </c>
      <c r="J183" s="6"/>
    </row>
    <row r="184" spans="1:10" s="13" customFormat="1">
      <c r="A184" s="15" t="s">
        <v>338</v>
      </c>
      <c r="B184" s="16" t="s">
        <v>339</v>
      </c>
      <c r="C184" s="11"/>
      <c r="D184" s="5"/>
      <c r="E184" s="12">
        <f t="shared" si="12"/>
        <v>0</v>
      </c>
      <c r="F184" s="11"/>
      <c r="G184" s="11"/>
      <c r="H184" s="11"/>
      <c r="J184" s="11"/>
    </row>
    <row r="185" spans="1:10" s="13" customFormat="1" ht="25.5" customHeight="1">
      <c r="A185" s="14" t="s">
        <v>340</v>
      </c>
      <c r="B185" s="10" t="s">
        <v>341</v>
      </c>
      <c r="C185" s="11">
        <v>1</v>
      </c>
      <c r="D185" s="5" t="s">
        <v>83</v>
      </c>
      <c r="E185" s="12">
        <f t="shared" si="12"/>
        <v>30785.889393999998</v>
      </c>
      <c r="F185" s="11">
        <f t="shared" ref="F185:F199" si="17">PRODUCT(C185*E185)</f>
        <v>30785.889393999998</v>
      </c>
      <c r="G185" s="11">
        <f t="shared" ref="G185:G199" si="18">PRODUCT(F185*1.2518)</f>
        <v>38537.776343409198</v>
      </c>
      <c r="H185" s="11"/>
      <c r="J185" s="11">
        <v>36433.0052</v>
      </c>
    </row>
    <row r="186" spans="1:10" s="13" customFormat="1" ht="25.5" customHeight="1">
      <c r="A186" s="14" t="s">
        <v>342</v>
      </c>
      <c r="B186" s="10" t="s">
        <v>343</v>
      </c>
      <c r="C186" s="11">
        <v>1</v>
      </c>
      <c r="D186" s="5" t="s">
        <v>83</v>
      </c>
      <c r="E186" s="12">
        <f t="shared" si="12"/>
        <v>22890.209393999998</v>
      </c>
      <c r="F186" s="11">
        <f t="shared" si="17"/>
        <v>22890.209393999998</v>
      </c>
      <c r="G186" s="11">
        <f t="shared" si="18"/>
        <v>28653.964119409196</v>
      </c>
      <c r="H186" s="11"/>
      <c r="J186" s="11">
        <v>27089.0052</v>
      </c>
    </row>
    <row r="187" spans="1:10" s="13" customFormat="1" ht="38.25">
      <c r="A187" s="14" t="s">
        <v>344</v>
      </c>
      <c r="B187" s="10" t="s">
        <v>345</v>
      </c>
      <c r="C187" s="11">
        <v>1</v>
      </c>
      <c r="D187" s="5" t="s">
        <v>83</v>
      </c>
      <c r="E187" s="12">
        <f t="shared" si="12"/>
        <v>2146.8087575999998</v>
      </c>
      <c r="F187" s="11">
        <f t="shared" si="17"/>
        <v>2146.8087575999998</v>
      </c>
      <c r="G187" s="11">
        <f t="shared" si="18"/>
        <v>2687.3752027636797</v>
      </c>
      <c r="H187" s="11"/>
      <c r="J187" s="11">
        <v>2540.6020800000001</v>
      </c>
    </row>
    <row r="188" spans="1:10" s="13" customFormat="1" ht="38.25">
      <c r="A188" s="14" t="s">
        <v>346</v>
      </c>
      <c r="B188" s="10" t="s">
        <v>347</v>
      </c>
      <c r="C188" s="11">
        <v>1</v>
      </c>
      <c r="D188" s="5" t="s">
        <v>83</v>
      </c>
      <c r="E188" s="12">
        <f t="shared" si="12"/>
        <v>2146.8087575999998</v>
      </c>
      <c r="F188" s="11">
        <f t="shared" si="17"/>
        <v>2146.8087575999998</v>
      </c>
      <c r="G188" s="11">
        <f t="shared" si="18"/>
        <v>2687.3752027636797</v>
      </c>
      <c r="H188" s="11"/>
      <c r="J188" s="11">
        <v>2540.6020800000001</v>
      </c>
    </row>
    <row r="189" spans="1:10" s="13" customFormat="1" ht="38.25">
      <c r="A189" s="14" t="s">
        <v>348</v>
      </c>
      <c r="B189" s="10" t="s">
        <v>349</v>
      </c>
      <c r="C189" s="11">
        <v>2</v>
      </c>
      <c r="D189" s="5" t="s">
        <v>83</v>
      </c>
      <c r="E189" s="12">
        <f t="shared" si="12"/>
        <v>917.3337575999999</v>
      </c>
      <c r="F189" s="11">
        <f t="shared" si="17"/>
        <v>1834.6675151999998</v>
      </c>
      <c r="G189" s="11">
        <f t="shared" si="18"/>
        <v>2296.6367955273599</v>
      </c>
      <c r="H189" s="11"/>
      <c r="J189" s="11">
        <v>1085.6020799999999</v>
      </c>
    </row>
    <row r="190" spans="1:10" s="13" customFormat="1" ht="38.25">
      <c r="A190" s="14" t="s">
        <v>350</v>
      </c>
      <c r="B190" s="10" t="s">
        <v>351</v>
      </c>
      <c r="C190" s="11">
        <v>3</v>
      </c>
      <c r="D190" s="5" t="s">
        <v>83</v>
      </c>
      <c r="E190" s="12">
        <f t="shared" si="12"/>
        <v>4102.1387575999997</v>
      </c>
      <c r="F190" s="11">
        <f t="shared" si="17"/>
        <v>12306.416272799999</v>
      </c>
      <c r="G190" s="11">
        <f t="shared" si="18"/>
        <v>15405.17189029104</v>
      </c>
      <c r="H190" s="11"/>
      <c r="J190" s="11">
        <v>4854.6020799999997</v>
      </c>
    </row>
    <row r="191" spans="1:10" s="13" customFormat="1" ht="38.25">
      <c r="A191" s="14" t="s">
        <v>352</v>
      </c>
      <c r="B191" s="10" t="s">
        <v>353</v>
      </c>
      <c r="C191" s="11">
        <v>2</v>
      </c>
      <c r="D191" s="5" t="s">
        <v>83</v>
      </c>
      <c r="E191" s="12">
        <f t="shared" si="12"/>
        <v>3751.4637575999996</v>
      </c>
      <c r="F191" s="11">
        <f t="shared" si="17"/>
        <v>7502.9275151999991</v>
      </c>
      <c r="G191" s="11">
        <f t="shared" si="18"/>
        <v>9392.1646635273592</v>
      </c>
      <c r="H191" s="11"/>
      <c r="J191" s="11">
        <v>4439.6020799999997</v>
      </c>
    </row>
    <row r="192" spans="1:10" s="13" customFormat="1" ht="38.25">
      <c r="A192" s="14" t="s">
        <v>354</v>
      </c>
      <c r="B192" s="10" t="s">
        <v>355</v>
      </c>
      <c r="C192" s="11">
        <v>2</v>
      </c>
      <c r="D192" s="5" t="s">
        <v>83</v>
      </c>
      <c r="E192" s="12">
        <f t="shared" si="12"/>
        <v>4038.7637575999997</v>
      </c>
      <c r="F192" s="11">
        <f t="shared" si="17"/>
        <v>8077.5275151999995</v>
      </c>
      <c r="G192" s="11">
        <f t="shared" si="18"/>
        <v>10111.448943527359</v>
      </c>
      <c r="H192" s="11"/>
      <c r="J192" s="11">
        <v>4779.6020799999997</v>
      </c>
    </row>
    <row r="193" spans="1:10" s="13" customFormat="1" ht="38.25">
      <c r="A193" s="14" t="s">
        <v>356</v>
      </c>
      <c r="B193" s="10" t="s">
        <v>357</v>
      </c>
      <c r="C193" s="11">
        <v>3</v>
      </c>
      <c r="D193" s="5" t="s">
        <v>83</v>
      </c>
      <c r="E193" s="12">
        <f t="shared" si="12"/>
        <v>4029.4687575999997</v>
      </c>
      <c r="F193" s="11">
        <f t="shared" si="17"/>
        <v>12088.406272799999</v>
      </c>
      <c r="G193" s="11">
        <f t="shared" si="18"/>
        <v>15132.26697229104</v>
      </c>
      <c r="H193" s="11"/>
      <c r="J193" s="11">
        <v>4768.6020799999997</v>
      </c>
    </row>
    <row r="194" spans="1:10" s="13" customFormat="1" ht="38.25">
      <c r="A194" s="14" t="s">
        <v>358</v>
      </c>
      <c r="B194" s="10" t="s">
        <v>359</v>
      </c>
      <c r="C194" s="11">
        <v>1</v>
      </c>
      <c r="D194" s="5" t="s">
        <v>83</v>
      </c>
      <c r="E194" s="12">
        <f t="shared" si="12"/>
        <v>3751.4637575999996</v>
      </c>
      <c r="F194" s="11">
        <f t="shared" si="17"/>
        <v>3751.4637575999996</v>
      </c>
      <c r="G194" s="11">
        <f t="shared" si="18"/>
        <v>4696.0823317636796</v>
      </c>
      <c r="H194" s="11"/>
      <c r="J194" s="11">
        <v>4439.6020799999997</v>
      </c>
    </row>
    <row r="195" spans="1:10" s="13" customFormat="1" ht="38.25">
      <c r="A195" s="14" t="s">
        <v>360</v>
      </c>
      <c r="B195" s="10" t="s">
        <v>361</v>
      </c>
      <c r="C195" s="11">
        <v>1</v>
      </c>
      <c r="D195" s="5" t="s">
        <v>83</v>
      </c>
      <c r="E195" s="12">
        <f t="shared" si="12"/>
        <v>1855.2837575999999</v>
      </c>
      <c r="F195" s="11">
        <f t="shared" si="17"/>
        <v>1855.2837575999999</v>
      </c>
      <c r="G195" s="11">
        <f t="shared" si="18"/>
        <v>2322.44420776368</v>
      </c>
      <c r="H195" s="11"/>
      <c r="J195" s="11">
        <v>2195.6020800000001</v>
      </c>
    </row>
    <row r="196" spans="1:10" s="13" customFormat="1" ht="38.25">
      <c r="A196" s="14" t="s">
        <v>362</v>
      </c>
      <c r="B196" s="10" t="s">
        <v>363</v>
      </c>
      <c r="C196" s="11">
        <v>1</v>
      </c>
      <c r="D196" s="5" t="s">
        <v>83</v>
      </c>
      <c r="E196" s="12">
        <f t="shared" si="12"/>
        <v>2193.2837576000002</v>
      </c>
      <c r="F196" s="11">
        <f t="shared" si="17"/>
        <v>2193.2837576000002</v>
      </c>
      <c r="G196" s="11">
        <f t="shared" si="18"/>
        <v>2745.55260776368</v>
      </c>
      <c r="H196" s="11"/>
      <c r="J196" s="11">
        <v>2595.6020800000001</v>
      </c>
    </row>
    <row r="197" spans="1:10" s="13" customFormat="1" ht="25.5">
      <c r="A197" s="14" t="s">
        <v>364</v>
      </c>
      <c r="B197" s="10" t="s">
        <v>365</v>
      </c>
      <c r="C197" s="11">
        <v>1</v>
      </c>
      <c r="D197" s="5" t="s">
        <v>83</v>
      </c>
      <c r="E197" s="12">
        <f t="shared" si="12"/>
        <v>134.18687879999999</v>
      </c>
      <c r="F197" s="11">
        <f t="shared" si="17"/>
        <v>134.18687879999999</v>
      </c>
      <c r="G197" s="11">
        <f t="shared" si="18"/>
        <v>167.97513488183998</v>
      </c>
      <c r="H197" s="11"/>
      <c r="J197" s="11">
        <v>158.80104</v>
      </c>
    </row>
    <row r="198" spans="1:10" s="13" customFormat="1" ht="25.5">
      <c r="A198" s="14" t="s">
        <v>366</v>
      </c>
      <c r="B198" s="10" t="s">
        <v>367</v>
      </c>
      <c r="C198" s="11">
        <v>1</v>
      </c>
      <c r="D198" s="5" t="s">
        <v>83</v>
      </c>
      <c r="E198" s="12">
        <f t="shared" ref="E198:E261" si="19">PRODUCT(J198*0.845)</f>
        <v>23397.3976262</v>
      </c>
      <c r="F198" s="11">
        <f t="shared" si="17"/>
        <v>23397.3976262</v>
      </c>
      <c r="G198" s="11">
        <f t="shared" si="18"/>
        <v>29288.86234847716</v>
      </c>
      <c r="H198" s="11"/>
      <c r="J198" s="11">
        <v>27689.22796</v>
      </c>
    </row>
    <row r="199" spans="1:10" s="13" customFormat="1">
      <c r="A199" s="14" t="s">
        <v>368</v>
      </c>
      <c r="B199" s="10" t="s">
        <v>369</v>
      </c>
      <c r="C199" s="11">
        <v>15</v>
      </c>
      <c r="D199" s="5" t="s">
        <v>83</v>
      </c>
      <c r="E199" s="12">
        <f t="shared" si="19"/>
        <v>33.927409099999998</v>
      </c>
      <c r="F199" s="11">
        <f t="shared" si="17"/>
        <v>508.9111365</v>
      </c>
      <c r="G199" s="11">
        <f t="shared" si="18"/>
        <v>637.05496067069998</v>
      </c>
      <c r="H199" s="11"/>
      <c r="J199" s="11">
        <v>40.150779999999997</v>
      </c>
    </row>
    <row r="200" spans="1:10" s="13" customFormat="1">
      <c r="A200" s="15" t="s">
        <v>370</v>
      </c>
      <c r="B200" s="16" t="s">
        <v>371</v>
      </c>
      <c r="C200" s="11"/>
      <c r="D200" s="5"/>
      <c r="E200" s="12">
        <f t="shared" si="19"/>
        <v>0</v>
      </c>
      <c r="F200" s="11"/>
      <c r="G200" s="11"/>
      <c r="H200" s="11"/>
      <c r="J200" s="11"/>
    </row>
    <row r="201" spans="1:10" s="13" customFormat="1" ht="12.75" customHeight="1">
      <c r="A201" s="14" t="s">
        <v>372</v>
      </c>
      <c r="B201" s="10" t="s">
        <v>373</v>
      </c>
      <c r="C201" s="11">
        <v>24</v>
      </c>
      <c r="D201" s="5" t="s">
        <v>103</v>
      </c>
      <c r="E201" s="12">
        <f t="shared" si="19"/>
        <v>22.847426367999997</v>
      </c>
      <c r="F201" s="11">
        <f t="shared" ref="F201:F238" si="20">PRODUCT(C201*E201)</f>
        <v>548.3382328319999</v>
      </c>
      <c r="G201" s="11">
        <f t="shared" ref="G201:G238" si="21">PRODUCT(F201*1.2518)</f>
        <v>686.40979985909746</v>
      </c>
      <c r="H201" s="11"/>
      <c r="J201" s="11">
        <v>27.038374399999999</v>
      </c>
    </row>
    <row r="202" spans="1:10" s="13" customFormat="1" ht="12.75" customHeight="1">
      <c r="A202" s="14" t="s">
        <v>374</v>
      </c>
      <c r="B202" s="10" t="s">
        <v>375</v>
      </c>
      <c r="C202" s="11">
        <v>65</v>
      </c>
      <c r="D202" s="5" t="s">
        <v>103</v>
      </c>
      <c r="E202" s="12">
        <f t="shared" si="19"/>
        <v>27.807576367999999</v>
      </c>
      <c r="F202" s="11">
        <f t="shared" si="20"/>
        <v>1807.4924639199999</v>
      </c>
      <c r="G202" s="11">
        <f t="shared" si="21"/>
        <v>2262.6190663350558</v>
      </c>
      <c r="H202" s="11"/>
      <c r="J202" s="11">
        <v>32.9083744</v>
      </c>
    </row>
    <row r="203" spans="1:10" s="13" customFormat="1" ht="12.75" customHeight="1">
      <c r="A203" s="14" t="s">
        <v>376</v>
      </c>
      <c r="B203" s="10" t="s">
        <v>377</v>
      </c>
      <c r="C203" s="11">
        <v>33</v>
      </c>
      <c r="D203" s="5" t="s">
        <v>103</v>
      </c>
      <c r="E203" s="12">
        <f t="shared" si="19"/>
        <v>34.998526368</v>
      </c>
      <c r="F203" s="11">
        <f t="shared" si="20"/>
        <v>1154.9513701440001</v>
      </c>
      <c r="G203" s="11">
        <f t="shared" si="21"/>
        <v>1445.7681251462593</v>
      </c>
      <c r="H203" s="11"/>
      <c r="J203" s="11">
        <v>41.418374399999998</v>
      </c>
    </row>
    <row r="204" spans="1:10" s="13" customFormat="1" ht="12.75" customHeight="1">
      <c r="A204" s="14" t="s">
        <v>378</v>
      </c>
      <c r="B204" s="10" t="s">
        <v>379</v>
      </c>
      <c r="C204" s="11">
        <v>48</v>
      </c>
      <c r="D204" s="5" t="s">
        <v>103</v>
      </c>
      <c r="E204" s="12">
        <f t="shared" si="19"/>
        <v>37.280026368000001</v>
      </c>
      <c r="F204" s="11">
        <f t="shared" si="20"/>
        <v>1789.4412656640002</v>
      </c>
      <c r="G204" s="11">
        <f t="shared" si="21"/>
        <v>2240.0225763581957</v>
      </c>
      <c r="H204" s="11"/>
      <c r="J204" s="11">
        <v>44.1183744</v>
      </c>
    </row>
    <row r="205" spans="1:10" s="13" customFormat="1" ht="12.75" customHeight="1">
      <c r="A205" s="14" t="s">
        <v>380</v>
      </c>
      <c r="B205" s="10" t="s">
        <v>381</v>
      </c>
      <c r="C205" s="11">
        <v>6</v>
      </c>
      <c r="D205" s="5" t="s">
        <v>103</v>
      </c>
      <c r="E205" s="12">
        <f t="shared" si="19"/>
        <v>20.181473338</v>
      </c>
      <c r="F205" s="11">
        <f t="shared" si="20"/>
        <v>121.08884002799999</v>
      </c>
      <c r="G205" s="11">
        <f t="shared" si="21"/>
        <v>151.57900994705039</v>
      </c>
      <c r="H205" s="11"/>
      <c r="J205" s="11">
        <v>23.883400399999999</v>
      </c>
    </row>
    <row r="206" spans="1:10" s="13" customFormat="1" ht="12.75" customHeight="1">
      <c r="A206" s="14" t="s">
        <v>382</v>
      </c>
      <c r="B206" s="10" t="s">
        <v>383</v>
      </c>
      <c r="C206" s="11">
        <v>23</v>
      </c>
      <c r="D206" s="5" t="s">
        <v>103</v>
      </c>
      <c r="E206" s="12">
        <f t="shared" si="19"/>
        <v>47.787623337999996</v>
      </c>
      <c r="F206" s="11">
        <f t="shared" si="20"/>
        <v>1099.1153367739998</v>
      </c>
      <c r="G206" s="11">
        <f t="shared" si="21"/>
        <v>1375.8725785736931</v>
      </c>
      <c r="H206" s="11"/>
      <c r="J206" s="11">
        <v>56.553400400000001</v>
      </c>
    </row>
    <row r="207" spans="1:10" s="13" customFormat="1" ht="25.5">
      <c r="A207" s="14" t="s">
        <v>384</v>
      </c>
      <c r="B207" s="10" t="s">
        <v>385</v>
      </c>
      <c r="C207" s="11">
        <v>19</v>
      </c>
      <c r="D207" s="5" t="s">
        <v>103</v>
      </c>
      <c r="E207" s="12">
        <f t="shared" si="19"/>
        <v>72.811479702</v>
      </c>
      <c r="F207" s="11">
        <f t="shared" si="20"/>
        <v>1383.4181143379999</v>
      </c>
      <c r="G207" s="11">
        <f t="shared" si="21"/>
        <v>1731.7627955283083</v>
      </c>
      <c r="H207" s="11"/>
      <c r="J207" s="11">
        <v>86.1674316</v>
      </c>
    </row>
    <row r="208" spans="1:10" s="13" customFormat="1">
      <c r="A208" s="14" t="s">
        <v>386</v>
      </c>
      <c r="B208" s="10" t="s">
        <v>387</v>
      </c>
      <c r="C208" s="11">
        <v>8</v>
      </c>
      <c r="D208" s="5" t="s">
        <v>83</v>
      </c>
      <c r="E208" s="12">
        <f t="shared" si="19"/>
        <v>17.071873338</v>
      </c>
      <c r="F208" s="11">
        <f t="shared" si="20"/>
        <v>136.574986704</v>
      </c>
      <c r="G208" s="11">
        <f t="shared" si="21"/>
        <v>170.96456835606719</v>
      </c>
      <c r="H208" s="11"/>
      <c r="J208" s="11">
        <v>20.2034004</v>
      </c>
    </row>
    <row r="209" spans="1:10" s="13" customFormat="1">
      <c r="A209" s="14" t="s">
        <v>388</v>
      </c>
      <c r="B209" s="10" t="s">
        <v>389</v>
      </c>
      <c r="C209" s="11">
        <v>26</v>
      </c>
      <c r="D209" s="5" t="s">
        <v>83</v>
      </c>
      <c r="E209" s="12">
        <f t="shared" si="19"/>
        <v>17.240873338</v>
      </c>
      <c r="F209" s="11">
        <f t="shared" si="20"/>
        <v>448.262706788</v>
      </c>
      <c r="G209" s="11">
        <f t="shared" si="21"/>
        <v>561.1352563572184</v>
      </c>
      <c r="H209" s="11"/>
      <c r="J209" s="11">
        <v>20.403400399999999</v>
      </c>
    </row>
    <row r="210" spans="1:10" s="13" customFormat="1">
      <c r="A210" s="14" t="s">
        <v>390</v>
      </c>
      <c r="B210" s="10" t="s">
        <v>391</v>
      </c>
      <c r="C210" s="11">
        <v>14</v>
      </c>
      <c r="D210" s="5" t="s">
        <v>83</v>
      </c>
      <c r="E210" s="12">
        <f t="shared" si="19"/>
        <v>17.663373338</v>
      </c>
      <c r="F210" s="11">
        <f t="shared" si="20"/>
        <v>247.28722673199999</v>
      </c>
      <c r="G210" s="11">
        <f t="shared" si="21"/>
        <v>309.55415042311762</v>
      </c>
      <c r="H210" s="11"/>
      <c r="J210" s="11">
        <v>20.903400399999999</v>
      </c>
    </row>
    <row r="211" spans="1:10" s="13" customFormat="1">
      <c r="A211" s="14" t="s">
        <v>392</v>
      </c>
      <c r="B211" s="10" t="s">
        <v>393</v>
      </c>
      <c r="C211" s="11">
        <v>18</v>
      </c>
      <c r="D211" s="5" t="s">
        <v>83</v>
      </c>
      <c r="E211" s="12">
        <f t="shared" si="19"/>
        <v>19.720129701999998</v>
      </c>
      <c r="F211" s="11">
        <f t="shared" si="20"/>
        <v>354.96233463599998</v>
      </c>
      <c r="G211" s="11">
        <f t="shared" si="21"/>
        <v>444.34185049734481</v>
      </c>
      <c r="H211" s="11"/>
      <c r="J211" s="11">
        <v>23.337431599999999</v>
      </c>
    </row>
    <row r="212" spans="1:10" s="13" customFormat="1">
      <c r="A212" s="14" t="s">
        <v>394</v>
      </c>
      <c r="B212" s="10" t="s">
        <v>395</v>
      </c>
      <c r="C212" s="11">
        <v>2</v>
      </c>
      <c r="D212" s="5" t="s">
        <v>83</v>
      </c>
      <c r="E212" s="12">
        <f t="shared" si="19"/>
        <v>20.142629701999997</v>
      </c>
      <c r="F212" s="11">
        <f t="shared" si="20"/>
        <v>40.285259403999994</v>
      </c>
      <c r="G212" s="11">
        <f t="shared" si="21"/>
        <v>50.429087721927196</v>
      </c>
      <c r="H212" s="11"/>
      <c r="J212" s="11">
        <v>23.837431599999999</v>
      </c>
    </row>
    <row r="213" spans="1:10" s="13" customFormat="1">
      <c r="A213" s="14" t="s">
        <v>396</v>
      </c>
      <c r="B213" s="10" t="s">
        <v>397</v>
      </c>
      <c r="C213" s="11">
        <v>6</v>
      </c>
      <c r="D213" s="5" t="s">
        <v>83</v>
      </c>
      <c r="E213" s="12">
        <f t="shared" si="19"/>
        <v>20.838980006</v>
      </c>
      <c r="F213" s="11">
        <f t="shared" si="20"/>
        <v>125.033880036</v>
      </c>
      <c r="G213" s="11">
        <f t="shared" si="21"/>
        <v>156.51741102906479</v>
      </c>
      <c r="H213" s="11"/>
      <c r="J213" s="11">
        <v>24.661514799999999</v>
      </c>
    </row>
    <row r="214" spans="1:10" s="13" customFormat="1">
      <c r="A214" s="14" t="s">
        <v>398</v>
      </c>
      <c r="B214" s="10" t="s">
        <v>399</v>
      </c>
      <c r="C214" s="11">
        <v>6</v>
      </c>
      <c r="D214" s="5" t="s">
        <v>83</v>
      </c>
      <c r="E214" s="12">
        <f t="shared" si="19"/>
        <v>27.894730006</v>
      </c>
      <c r="F214" s="11">
        <f t="shared" si="20"/>
        <v>167.36838003599999</v>
      </c>
      <c r="G214" s="11">
        <f t="shared" si="21"/>
        <v>209.51173812906478</v>
      </c>
      <c r="H214" s="11"/>
      <c r="J214" s="11">
        <v>33.0115148</v>
      </c>
    </row>
    <row r="215" spans="1:10" s="13" customFormat="1">
      <c r="A215" s="14" t="s">
        <v>400</v>
      </c>
      <c r="B215" s="10" t="s">
        <v>401</v>
      </c>
      <c r="C215" s="11">
        <v>13</v>
      </c>
      <c r="D215" s="5" t="s">
        <v>83</v>
      </c>
      <c r="E215" s="12">
        <f t="shared" si="19"/>
        <v>18.875129701999999</v>
      </c>
      <c r="F215" s="11">
        <f t="shared" si="20"/>
        <v>245.37668612599998</v>
      </c>
      <c r="G215" s="11">
        <f t="shared" si="21"/>
        <v>307.16253569252677</v>
      </c>
      <c r="H215" s="11"/>
      <c r="J215" s="11">
        <v>22.337431599999999</v>
      </c>
    </row>
    <row r="216" spans="1:10" s="13" customFormat="1">
      <c r="A216" s="14" t="s">
        <v>402</v>
      </c>
      <c r="B216" s="10" t="s">
        <v>403</v>
      </c>
      <c r="C216" s="11">
        <v>2</v>
      </c>
      <c r="D216" s="5" t="s">
        <v>83</v>
      </c>
      <c r="E216" s="12">
        <f t="shared" si="19"/>
        <v>19.720129701999998</v>
      </c>
      <c r="F216" s="11">
        <f t="shared" si="20"/>
        <v>39.440259403999995</v>
      </c>
      <c r="G216" s="11">
        <f t="shared" si="21"/>
        <v>49.371316721927194</v>
      </c>
      <c r="H216" s="11"/>
      <c r="J216" s="11">
        <v>23.337431599999999</v>
      </c>
    </row>
    <row r="217" spans="1:10" s="13" customFormat="1">
      <c r="A217" s="14" t="s">
        <v>404</v>
      </c>
      <c r="B217" s="10" t="s">
        <v>405</v>
      </c>
      <c r="C217" s="11">
        <v>8</v>
      </c>
      <c r="D217" s="5" t="s">
        <v>83</v>
      </c>
      <c r="E217" s="12">
        <f t="shared" si="19"/>
        <v>21.410129701999999</v>
      </c>
      <c r="F217" s="11">
        <f t="shared" si="20"/>
        <v>171.28103761599999</v>
      </c>
      <c r="G217" s="11">
        <f t="shared" si="21"/>
        <v>214.40960288770879</v>
      </c>
      <c r="H217" s="11"/>
      <c r="J217" s="11">
        <v>25.337431599999999</v>
      </c>
    </row>
    <row r="218" spans="1:10" s="13" customFormat="1">
      <c r="A218" s="14" t="s">
        <v>406</v>
      </c>
      <c r="B218" s="10" t="s">
        <v>407</v>
      </c>
      <c r="C218" s="11">
        <v>5</v>
      </c>
      <c r="D218" s="5" t="s">
        <v>83</v>
      </c>
      <c r="E218" s="12">
        <f t="shared" si="19"/>
        <v>23.818379701999998</v>
      </c>
      <c r="F218" s="11">
        <f t="shared" si="20"/>
        <v>119.09189850999999</v>
      </c>
      <c r="G218" s="11">
        <f t="shared" si="21"/>
        <v>149.07923855481801</v>
      </c>
      <c r="H218" s="11"/>
      <c r="J218" s="11">
        <v>28.1874316</v>
      </c>
    </row>
    <row r="219" spans="1:10" s="13" customFormat="1" ht="25.5">
      <c r="A219" s="14" t="s">
        <v>408</v>
      </c>
      <c r="B219" s="10" t="s">
        <v>409</v>
      </c>
      <c r="C219" s="11">
        <v>7</v>
      </c>
      <c r="D219" s="5" t="s">
        <v>83</v>
      </c>
      <c r="E219" s="12">
        <f t="shared" si="19"/>
        <v>329.17837575999999</v>
      </c>
      <c r="F219" s="11">
        <f t="shared" si="20"/>
        <v>2304.2486303199998</v>
      </c>
      <c r="G219" s="11">
        <f t="shared" si="21"/>
        <v>2884.4584354345757</v>
      </c>
      <c r="H219" s="11"/>
      <c r="J219" s="11">
        <v>389.56020799999999</v>
      </c>
    </row>
    <row r="220" spans="1:10" s="13" customFormat="1" ht="25.5">
      <c r="A220" s="14" t="s">
        <v>410</v>
      </c>
      <c r="B220" s="10" t="s">
        <v>411</v>
      </c>
      <c r="C220" s="11">
        <v>2</v>
      </c>
      <c r="D220" s="5" t="s">
        <v>83</v>
      </c>
      <c r="E220" s="12">
        <f t="shared" si="19"/>
        <v>351.99337575999999</v>
      </c>
      <c r="F220" s="11">
        <f t="shared" si="20"/>
        <v>703.98675151999998</v>
      </c>
      <c r="G220" s="11">
        <f t="shared" si="21"/>
        <v>881.25061555273601</v>
      </c>
      <c r="H220" s="11"/>
      <c r="J220" s="11">
        <v>416.56020799999999</v>
      </c>
    </row>
    <row r="221" spans="1:10" s="13" customFormat="1" ht="25.5">
      <c r="A221" s="14" t="s">
        <v>412</v>
      </c>
      <c r="B221" s="10" t="s">
        <v>413</v>
      </c>
      <c r="C221" s="11">
        <v>1</v>
      </c>
      <c r="D221" s="5" t="s">
        <v>83</v>
      </c>
      <c r="E221" s="12">
        <f t="shared" si="19"/>
        <v>139.89837575999999</v>
      </c>
      <c r="F221" s="11">
        <f t="shared" si="20"/>
        <v>139.89837575999999</v>
      </c>
      <c r="G221" s="11">
        <f t="shared" si="21"/>
        <v>175.12478677636798</v>
      </c>
      <c r="H221" s="11"/>
      <c r="J221" s="11">
        <v>165.56020799999999</v>
      </c>
    </row>
    <row r="222" spans="1:10" s="13" customFormat="1" ht="25.5">
      <c r="A222" s="14" t="s">
        <v>414</v>
      </c>
      <c r="B222" s="10" t="s">
        <v>415</v>
      </c>
      <c r="C222" s="11">
        <v>2</v>
      </c>
      <c r="D222" s="5" t="s">
        <v>83</v>
      </c>
      <c r="E222" s="12">
        <f t="shared" si="19"/>
        <v>24.829577597499998</v>
      </c>
      <c r="F222" s="11">
        <f t="shared" si="20"/>
        <v>49.659155194999997</v>
      </c>
      <c r="G222" s="11">
        <f t="shared" si="21"/>
        <v>62.163330473100999</v>
      </c>
      <c r="H222" s="11"/>
      <c r="J222" s="11">
        <v>29.3841155</v>
      </c>
    </row>
    <row r="223" spans="1:10" s="13" customFormat="1">
      <c r="A223" s="14" t="s">
        <v>416</v>
      </c>
      <c r="B223" s="10" t="s">
        <v>417</v>
      </c>
      <c r="C223" s="11">
        <v>120</v>
      </c>
      <c r="D223" s="5" t="s">
        <v>83</v>
      </c>
      <c r="E223" s="12">
        <f t="shared" si="19"/>
        <v>19.49012273</v>
      </c>
      <c r="F223" s="11">
        <f t="shared" si="20"/>
        <v>2338.8147276</v>
      </c>
      <c r="G223" s="11">
        <f t="shared" si="21"/>
        <v>2927.72827600968</v>
      </c>
      <c r="H223" s="11"/>
      <c r="J223" s="11">
        <v>23.065234</v>
      </c>
    </row>
    <row r="224" spans="1:10" s="13" customFormat="1">
      <c r="A224" s="14" t="s">
        <v>418</v>
      </c>
      <c r="B224" s="10" t="s">
        <v>419</v>
      </c>
      <c r="C224" s="11">
        <v>12</v>
      </c>
      <c r="D224" s="5" t="s">
        <v>83</v>
      </c>
      <c r="E224" s="12">
        <f t="shared" si="19"/>
        <v>4.5495775974999999</v>
      </c>
      <c r="F224" s="11">
        <f t="shared" si="20"/>
        <v>54.594931169999995</v>
      </c>
      <c r="G224" s="11">
        <f t="shared" si="21"/>
        <v>68.341934838605994</v>
      </c>
      <c r="H224" s="11"/>
      <c r="J224" s="11">
        <v>5.3841155000000001</v>
      </c>
    </row>
    <row r="225" spans="1:10" s="13" customFormat="1">
      <c r="A225" s="14" t="s">
        <v>420</v>
      </c>
      <c r="B225" s="10" t="s">
        <v>421</v>
      </c>
      <c r="C225" s="11">
        <v>40</v>
      </c>
      <c r="D225" s="5" t="s">
        <v>83</v>
      </c>
      <c r="E225" s="12">
        <f t="shared" si="19"/>
        <v>4.1320939399999999</v>
      </c>
      <c r="F225" s="11">
        <f t="shared" si="20"/>
        <v>165.2837576</v>
      </c>
      <c r="G225" s="11">
        <f t="shared" si="21"/>
        <v>206.90220776368</v>
      </c>
      <c r="H225" s="11"/>
      <c r="J225" s="11">
        <v>4.8900519999999998</v>
      </c>
    </row>
    <row r="226" spans="1:10" s="13" customFormat="1">
      <c r="A226" s="14" t="s">
        <v>422</v>
      </c>
      <c r="B226" s="10" t="s">
        <v>423</v>
      </c>
      <c r="C226" s="11">
        <v>36</v>
      </c>
      <c r="D226" s="5" t="s">
        <v>424</v>
      </c>
      <c r="E226" s="12">
        <f t="shared" si="19"/>
        <v>21.351655194999999</v>
      </c>
      <c r="F226" s="11">
        <f t="shared" si="20"/>
        <v>768.65958702</v>
      </c>
      <c r="G226" s="11">
        <f t="shared" si="21"/>
        <v>962.208071031636</v>
      </c>
      <c r="H226" s="11"/>
      <c r="J226" s="11">
        <v>25.268231</v>
      </c>
    </row>
    <row r="227" spans="1:10" s="13" customFormat="1">
      <c r="A227" s="14" t="s">
        <v>425</v>
      </c>
      <c r="B227" s="10" t="s">
        <v>426</v>
      </c>
      <c r="C227" s="11">
        <v>18</v>
      </c>
      <c r="D227" s="5" t="s">
        <v>424</v>
      </c>
      <c r="E227" s="12">
        <f t="shared" si="19"/>
        <v>24.731655194999998</v>
      </c>
      <c r="F227" s="11">
        <f t="shared" si="20"/>
        <v>445.16979350999998</v>
      </c>
      <c r="G227" s="11">
        <f t="shared" si="21"/>
        <v>557.263547515818</v>
      </c>
      <c r="H227" s="11"/>
      <c r="J227" s="11">
        <v>29.268231</v>
      </c>
    </row>
    <row r="228" spans="1:10" s="13" customFormat="1">
      <c r="A228" s="14" t="s">
        <v>427</v>
      </c>
      <c r="B228" s="10" t="s">
        <v>428</v>
      </c>
      <c r="C228" s="11">
        <v>10</v>
      </c>
      <c r="D228" s="5" t="s">
        <v>424</v>
      </c>
      <c r="E228" s="12">
        <f t="shared" si="19"/>
        <v>42.899155194999999</v>
      </c>
      <c r="F228" s="11">
        <f t="shared" si="20"/>
        <v>428.99155194999997</v>
      </c>
      <c r="G228" s="11">
        <f t="shared" si="21"/>
        <v>537.01162473100999</v>
      </c>
      <c r="H228" s="11"/>
      <c r="J228" s="11">
        <v>50.768231</v>
      </c>
    </row>
    <row r="229" spans="1:10" s="13" customFormat="1">
      <c r="A229" s="14" t="s">
        <v>429</v>
      </c>
      <c r="B229" s="10" t="s">
        <v>430</v>
      </c>
      <c r="C229" s="11">
        <v>30</v>
      </c>
      <c r="D229" s="5" t="s">
        <v>37</v>
      </c>
      <c r="E229" s="12">
        <f t="shared" si="19"/>
        <v>68.249155195</v>
      </c>
      <c r="F229" s="11">
        <f t="shared" si="20"/>
        <v>2047.4746558500001</v>
      </c>
      <c r="G229" s="11">
        <f t="shared" si="21"/>
        <v>2563.0287741930301</v>
      </c>
      <c r="H229" s="11"/>
      <c r="J229" s="11">
        <v>80.768231</v>
      </c>
    </row>
    <row r="230" spans="1:10" s="13" customFormat="1">
      <c r="A230" s="14" t="s">
        <v>431</v>
      </c>
      <c r="B230" s="10" t="s">
        <v>432</v>
      </c>
      <c r="C230" s="11">
        <v>4</v>
      </c>
      <c r="D230" s="5" t="s">
        <v>433</v>
      </c>
      <c r="E230" s="12">
        <f t="shared" si="19"/>
        <v>4.8741551950000002</v>
      </c>
      <c r="F230" s="11">
        <f t="shared" si="20"/>
        <v>19.496620780000001</v>
      </c>
      <c r="G230" s="11">
        <f t="shared" si="21"/>
        <v>24.405869892404002</v>
      </c>
      <c r="H230" s="11"/>
      <c r="J230" s="11">
        <v>5.7682310000000001</v>
      </c>
    </row>
    <row r="231" spans="1:10" s="13" customFormat="1">
      <c r="A231" s="15" t="s">
        <v>434</v>
      </c>
      <c r="B231" s="16" t="s">
        <v>435</v>
      </c>
      <c r="C231" s="11"/>
      <c r="D231" s="5"/>
      <c r="E231" s="12">
        <f t="shared" si="19"/>
        <v>0</v>
      </c>
      <c r="F231" s="11">
        <f t="shared" si="20"/>
        <v>0</v>
      </c>
      <c r="G231" s="11">
        <f t="shared" si="21"/>
        <v>0</v>
      </c>
      <c r="H231" s="11"/>
      <c r="J231" s="11"/>
    </row>
    <row r="232" spans="1:10" s="13" customFormat="1">
      <c r="A232" s="14" t="s">
        <v>436</v>
      </c>
      <c r="B232" s="10" t="s">
        <v>437</v>
      </c>
      <c r="C232" s="11">
        <v>335</v>
      </c>
      <c r="D232" s="5" t="s">
        <v>37</v>
      </c>
      <c r="E232" s="12">
        <f t="shared" si="19"/>
        <v>13.956213335999999</v>
      </c>
      <c r="F232" s="11">
        <f t="shared" si="20"/>
        <v>4675.3314675599995</v>
      </c>
      <c r="G232" s="11">
        <f t="shared" si="21"/>
        <v>5852.5799310916072</v>
      </c>
      <c r="H232" s="11"/>
      <c r="J232" s="11">
        <v>16.5162288</v>
      </c>
    </row>
    <row r="233" spans="1:10" s="13" customFormat="1">
      <c r="A233" s="14" t="s">
        <v>438</v>
      </c>
      <c r="B233" s="10" t="s">
        <v>439</v>
      </c>
      <c r="C233" s="11">
        <v>50</v>
      </c>
      <c r="D233" s="5" t="s">
        <v>83</v>
      </c>
      <c r="E233" s="12">
        <f t="shared" si="19"/>
        <v>42.892859099999995</v>
      </c>
      <c r="F233" s="11">
        <f t="shared" si="20"/>
        <v>2144.6429549999998</v>
      </c>
      <c r="G233" s="11">
        <f t="shared" si="21"/>
        <v>2684.6640510689999</v>
      </c>
      <c r="H233" s="11"/>
      <c r="J233" s="11">
        <v>50.760779999999997</v>
      </c>
    </row>
    <row r="234" spans="1:10" s="13" customFormat="1" ht="25.5">
      <c r="A234" s="14" t="s">
        <v>440</v>
      </c>
      <c r="B234" s="10" t="s">
        <v>441</v>
      </c>
      <c r="C234" s="11">
        <v>9</v>
      </c>
      <c r="D234" s="5" t="s">
        <v>83</v>
      </c>
      <c r="E234" s="12">
        <f t="shared" si="19"/>
        <v>55.005736369999994</v>
      </c>
      <c r="F234" s="11">
        <f t="shared" si="20"/>
        <v>495.05162732999997</v>
      </c>
      <c r="G234" s="11">
        <f t="shared" si="21"/>
        <v>619.70562709169394</v>
      </c>
      <c r="H234" s="11"/>
      <c r="J234" s="11">
        <v>65.095545999999999</v>
      </c>
    </row>
    <row r="235" spans="1:10" s="13" customFormat="1">
      <c r="A235" s="14" t="s">
        <v>442</v>
      </c>
      <c r="B235" s="10" t="s">
        <v>443</v>
      </c>
      <c r="C235" s="11">
        <v>18</v>
      </c>
      <c r="D235" s="5" t="s">
        <v>83</v>
      </c>
      <c r="E235" s="12">
        <f t="shared" si="19"/>
        <v>10.873512728</v>
      </c>
      <c r="F235" s="11">
        <f t="shared" si="20"/>
        <v>195.72322910399998</v>
      </c>
      <c r="G235" s="11">
        <f t="shared" si="21"/>
        <v>245.00633819238718</v>
      </c>
      <c r="H235" s="11"/>
      <c r="J235" s="11">
        <v>12.868062399999999</v>
      </c>
    </row>
    <row r="236" spans="1:10" s="13" customFormat="1">
      <c r="A236" s="14" t="s">
        <v>444</v>
      </c>
      <c r="B236" s="10" t="s">
        <v>445</v>
      </c>
      <c r="C236" s="11">
        <v>18</v>
      </c>
      <c r="D236" s="5" t="s">
        <v>103</v>
      </c>
      <c r="E236" s="12">
        <f t="shared" si="19"/>
        <v>30.282629702000001</v>
      </c>
      <c r="F236" s="11">
        <f t="shared" si="20"/>
        <v>545.08733463600004</v>
      </c>
      <c r="G236" s="11">
        <f t="shared" si="21"/>
        <v>682.34032549734491</v>
      </c>
      <c r="H236" s="11"/>
      <c r="J236" s="11">
        <v>35.837431600000002</v>
      </c>
    </row>
    <row r="237" spans="1:10" s="13" customFormat="1" ht="25.5">
      <c r="A237" s="14" t="s">
        <v>446</v>
      </c>
      <c r="B237" s="10" t="s">
        <v>447</v>
      </c>
      <c r="C237" s="11">
        <v>3</v>
      </c>
      <c r="D237" s="5" t="s">
        <v>433</v>
      </c>
      <c r="E237" s="12">
        <f t="shared" si="19"/>
        <v>4.8741551950000002</v>
      </c>
      <c r="F237" s="11">
        <f t="shared" si="20"/>
        <v>14.622465585</v>
      </c>
      <c r="G237" s="11">
        <f t="shared" si="21"/>
        <v>18.304402419303003</v>
      </c>
      <c r="H237" s="11"/>
      <c r="J237" s="11">
        <v>5.7682310000000001</v>
      </c>
    </row>
    <row r="238" spans="1:10" s="13" customFormat="1">
      <c r="A238" s="14" t="s">
        <v>448</v>
      </c>
      <c r="B238" s="10" t="s">
        <v>449</v>
      </c>
      <c r="C238" s="11">
        <v>20</v>
      </c>
      <c r="D238" s="5" t="s">
        <v>103</v>
      </c>
      <c r="E238" s="12">
        <f t="shared" si="19"/>
        <v>1.5920775974999999</v>
      </c>
      <c r="F238" s="11">
        <f t="shared" si="20"/>
        <v>31.841551949999996</v>
      </c>
      <c r="G238" s="11">
        <f t="shared" si="21"/>
        <v>39.859254731009997</v>
      </c>
      <c r="H238" s="11"/>
      <c r="J238" s="11">
        <v>1.8841155000000001</v>
      </c>
    </row>
    <row r="239" spans="1:10" s="13" customFormat="1">
      <c r="A239" s="15" t="s">
        <v>450</v>
      </c>
      <c r="B239" s="16" t="s">
        <v>451</v>
      </c>
      <c r="C239" s="11"/>
      <c r="D239" s="5"/>
      <c r="E239" s="12">
        <f t="shared" si="19"/>
        <v>0</v>
      </c>
      <c r="F239" s="11"/>
      <c r="G239" s="11"/>
      <c r="H239" s="11"/>
      <c r="J239" s="11"/>
    </row>
    <row r="240" spans="1:10" s="13" customFormat="1" ht="25.5">
      <c r="A240" s="14" t="s">
        <v>452</v>
      </c>
      <c r="B240" s="10" t="s">
        <v>453</v>
      </c>
      <c r="C240" s="11">
        <v>360</v>
      </c>
      <c r="D240" s="5" t="s">
        <v>103</v>
      </c>
      <c r="E240" s="12">
        <f t="shared" si="19"/>
        <v>4.9770939399999996</v>
      </c>
      <c r="F240" s="11">
        <f t="shared" ref="F240:F262" si="22">PRODUCT(C240*E240)</f>
        <v>1791.7538183999998</v>
      </c>
      <c r="G240" s="11">
        <f t="shared" ref="G240:G262" si="23">PRODUCT(F240*1.2518)</f>
        <v>2242.9174298731195</v>
      </c>
      <c r="H240" s="11"/>
      <c r="J240" s="11">
        <v>5.8900519999999998</v>
      </c>
    </row>
    <row r="241" spans="1:10" s="13" customFormat="1" ht="25.5">
      <c r="A241" s="14" t="s">
        <v>454</v>
      </c>
      <c r="B241" s="10" t="s">
        <v>455</v>
      </c>
      <c r="C241" s="11">
        <v>700</v>
      </c>
      <c r="D241" s="5" t="s">
        <v>103</v>
      </c>
      <c r="E241" s="12">
        <f t="shared" si="19"/>
        <v>2.6195439399999998</v>
      </c>
      <c r="F241" s="11">
        <f t="shared" si="22"/>
        <v>1833.680758</v>
      </c>
      <c r="G241" s="11">
        <f t="shared" si="23"/>
        <v>2295.4015728643999</v>
      </c>
      <c r="H241" s="11"/>
      <c r="J241" s="11">
        <v>3.1000519999999998</v>
      </c>
    </row>
    <row r="242" spans="1:10" s="13" customFormat="1" ht="25.5">
      <c r="A242" s="14" t="s">
        <v>456</v>
      </c>
      <c r="B242" s="10" t="s">
        <v>457</v>
      </c>
      <c r="C242" s="11">
        <v>160</v>
      </c>
      <c r="D242" s="5" t="s">
        <v>103</v>
      </c>
      <c r="E242" s="12">
        <f t="shared" si="19"/>
        <v>2.9321939399999999</v>
      </c>
      <c r="F242" s="11">
        <f t="shared" si="22"/>
        <v>469.15103039999997</v>
      </c>
      <c r="G242" s="11">
        <f t="shared" si="23"/>
        <v>587.28325985471997</v>
      </c>
      <c r="H242" s="11"/>
      <c r="J242" s="11">
        <v>3.4700519999999999</v>
      </c>
    </row>
    <row r="243" spans="1:10" s="13" customFormat="1" ht="25.5">
      <c r="A243" s="14" t="s">
        <v>458</v>
      </c>
      <c r="B243" s="10" t="s">
        <v>459</v>
      </c>
      <c r="C243" s="11">
        <v>140</v>
      </c>
      <c r="D243" s="5" t="s">
        <v>103</v>
      </c>
      <c r="E243" s="12">
        <f t="shared" si="19"/>
        <v>4.8478221219999993</v>
      </c>
      <c r="F243" s="11">
        <f t="shared" si="22"/>
        <v>678.69509707999987</v>
      </c>
      <c r="G243" s="11">
        <f t="shared" si="23"/>
        <v>849.59052252474385</v>
      </c>
      <c r="H243" s="11"/>
      <c r="J243" s="11">
        <v>5.7370675999999996</v>
      </c>
    </row>
    <row r="244" spans="1:10" s="13" customFormat="1">
      <c r="A244" s="14" t="s">
        <v>460</v>
      </c>
      <c r="B244" s="10" t="s">
        <v>461</v>
      </c>
      <c r="C244" s="11">
        <v>50</v>
      </c>
      <c r="D244" s="5" t="s">
        <v>83</v>
      </c>
      <c r="E244" s="12">
        <f t="shared" si="19"/>
        <v>2.1040939399999998</v>
      </c>
      <c r="F244" s="11">
        <f t="shared" si="22"/>
        <v>105.204697</v>
      </c>
      <c r="G244" s="11">
        <f t="shared" si="23"/>
        <v>131.6952397046</v>
      </c>
      <c r="H244" s="11"/>
      <c r="J244" s="11">
        <v>2.4900519999999999</v>
      </c>
    </row>
    <row r="245" spans="1:10" s="13" customFormat="1">
      <c r="A245" s="14" t="s">
        <v>462</v>
      </c>
      <c r="B245" s="10" t="s">
        <v>463</v>
      </c>
      <c r="C245" s="11">
        <v>10</v>
      </c>
      <c r="D245" s="5" t="s">
        <v>83</v>
      </c>
      <c r="E245" s="12">
        <f t="shared" si="19"/>
        <v>2.14634394</v>
      </c>
      <c r="F245" s="11">
        <f t="shared" si="22"/>
        <v>21.463439399999999</v>
      </c>
      <c r="G245" s="11">
        <f t="shared" si="23"/>
        <v>26.867933440919998</v>
      </c>
      <c r="H245" s="11"/>
      <c r="J245" s="11">
        <v>2.5400520000000002</v>
      </c>
    </row>
    <row r="246" spans="1:10" s="13" customFormat="1">
      <c r="A246" s="14" t="s">
        <v>464</v>
      </c>
      <c r="B246" s="10" t="s">
        <v>465</v>
      </c>
      <c r="C246" s="11">
        <v>10</v>
      </c>
      <c r="D246" s="5" t="s">
        <v>83</v>
      </c>
      <c r="E246" s="12">
        <f t="shared" si="19"/>
        <v>23.14459394</v>
      </c>
      <c r="F246" s="11">
        <f t="shared" si="22"/>
        <v>231.44593939999999</v>
      </c>
      <c r="G246" s="11">
        <f t="shared" si="23"/>
        <v>289.72402694092</v>
      </c>
      <c r="H246" s="11"/>
      <c r="J246" s="11">
        <v>27.390052000000001</v>
      </c>
    </row>
    <row r="247" spans="1:10" s="13" customFormat="1" ht="25.5" customHeight="1">
      <c r="A247" s="14" t="s">
        <v>466</v>
      </c>
      <c r="B247" s="10" t="s">
        <v>467</v>
      </c>
      <c r="C247" s="11">
        <v>300</v>
      </c>
      <c r="D247" s="5" t="s">
        <v>103</v>
      </c>
      <c r="E247" s="12">
        <f t="shared" si="19"/>
        <v>18.142149999999997</v>
      </c>
      <c r="F247" s="11">
        <f t="shared" si="22"/>
        <v>5442.6449999999995</v>
      </c>
      <c r="G247" s="11">
        <f t="shared" si="23"/>
        <v>6813.1030109999992</v>
      </c>
      <c r="H247" s="11"/>
      <c r="J247" s="11">
        <v>21.47</v>
      </c>
    </row>
    <row r="248" spans="1:10" s="13" customFormat="1" ht="25.5">
      <c r="A248" s="14" t="s">
        <v>468</v>
      </c>
      <c r="B248" s="10" t="s">
        <v>469</v>
      </c>
      <c r="C248" s="11">
        <v>42</v>
      </c>
      <c r="D248" s="5" t="s">
        <v>103</v>
      </c>
      <c r="E248" s="12">
        <f t="shared" si="19"/>
        <v>21.936199999999999</v>
      </c>
      <c r="F248" s="11">
        <f t="shared" si="22"/>
        <v>921.32039999999995</v>
      </c>
      <c r="G248" s="11">
        <f t="shared" si="23"/>
        <v>1153.3088767199999</v>
      </c>
      <c r="H248" s="11"/>
      <c r="J248" s="11">
        <v>25.96</v>
      </c>
    </row>
    <row r="249" spans="1:10" s="13" customFormat="1" ht="25.5">
      <c r="A249" s="14" t="s">
        <v>470</v>
      </c>
      <c r="B249" s="10" t="s">
        <v>471</v>
      </c>
      <c r="C249" s="11">
        <v>15</v>
      </c>
      <c r="D249" s="5" t="s">
        <v>83</v>
      </c>
      <c r="E249" s="12">
        <f t="shared" si="19"/>
        <v>2.94909394</v>
      </c>
      <c r="F249" s="11">
        <f t="shared" si="22"/>
        <v>44.236409100000003</v>
      </c>
      <c r="G249" s="11">
        <f t="shared" si="23"/>
        <v>55.375136911380004</v>
      </c>
      <c r="H249" s="11"/>
      <c r="J249" s="11">
        <v>3.4900519999999999</v>
      </c>
    </row>
    <row r="250" spans="1:10" s="13" customFormat="1" ht="25.5">
      <c r="A250" s="14" t="s">
        <v>472</v>
      </c>
      <c r="B250" s="10" t="s">
        <v>473</v>
      </c>
      <c r="C250" s="11">
        <v>2</v>
      </c>
      <c r="D250" s="5" t="s">
        <v>83</v>
      </c>
      <c r="E250" s="12">
        <f t="shared" si="19"/>
        <v>3.8363439399999999</v>
      </c>
      <c r="F250" s="11">
        <f t="shared" si="22"/>
        <v>7.6726878799999998</v>
      </c>
      <c r="G250" s="11">
        <f t="shared" si="23"/>
        <v>9.6046706881839992</v>
      </c>
      <c r="H250" s="11"/>
      <c r="J250" s="11">
        <v>4.5400520000000002</v>
      </c>
    </row>
    <row r="251" spans="1:10" s="13" customFormat="1">
      <c r="A251" s="14" t="s">
        <v>474</v>
      </c>
      <c r="B251" s="10" t="s">
        <v>475</v>
      </c>
      <c r="C251" s="11">
        <v>115</v>
      </c>
      <c r="D251" s="5" t="s">
        <v>83</v>
      </c>
      <c r="E251" s="12">
        <f t="shared" si="19"/>
        <v>2.36604394</v>
      </c>
      <c r="F251" s="11">
        <f t="shared" si="22"/>
        <v>272.09505309999997</v>
      </c>
      <c r="G251" s="11">
        <f t="shared" si="23"/>
        <v>340.60858747057995</v>
      </c>
      <c r="H251" s="11"/>
      <c r="J251" s="11">
        <v>2.800052</v>
      </c>
    </row>
    <row r="252" spans="1:10" s="13" customFormat="1">
      <c r="A252" s="14" t="s">
        <v>476</v>
      </c>
      <c r="B252" s="10" t="s">
        <v>477</v>
      </c>
      <c r="C252" s="11">
        <v>16</v>
      </c>
      <c r="D252" s="5" t="s">
        <v>83</v>
      </c>
      <c r="E252" s="12">
        <f t="shared" si="19"/>
        <v>2.6533439399999996</v>
      </c>
      <c r="F252" s="11">
        <f t="shared" si="22"/>
        <v>42.453503039999994</v>
      </c>
      <c r="G252" s="11">
        <f t="shared" si="23"/>
        <v>53.143295105471992</v>
      </c>
      <c r="H252" s="11"/>
      <c r="J252" s="11">
        <v>3.1400519999999998</v>
      </c>
    </row>
    <row r="253" spans="1:10" s="13" customFormat="1" ht="25.5">
      <c r="A253" s="14" t="s">
        <v>478</v>
      </c>
      <c r="B253" s="10" t="s">
        <v>479</v>
      </c>
      <c r="C253" s="11">
        <v>60</v>
      </c>
      <c r="D253" s="5" t="s">
        <v>83</v>
      </c>
      <c r="E253" s="12">
        <f t="shared" si="19"/>
        <v>9.7259499999999992</v>
      </c>
      <c r="F253" s="11">
        <f t="shared" si="22"/>
        <v>583.5569999999999</v>
      </c>
      <c r="G253" s="11">
        <f t="shared" si="23"/>
        <v>730.49665259999995</v>
      </c>
      <c r="H253" s="11"/>
      <c r="J253" s="11">
        <v>11.51</v>
      </c>
    </row>
    <row r="254" spans="1:10" s="13" customFormat="1">
      <c r="A254" s="14" t="s">
        <v>480</v>
      </c>
      <c r="B254" s="10" t="s">
        <v>481</v>
      </c>
      <c r="C254" s="11">
        <v>8</v>
      </c>
      <c r="D254" s="5" t="s">
        <v>83</v>
      </c>
      <c r="E254" s="12">
        <f t="shared" si="19"/>
        <v>13.351000000000001</v>
      </c>
      <c r="F254" s="11">
        <f t="shared" si="22"/>
        <v>106.80800000000001</v>
      </c>
      <c r="G254" s="11">
        <f t="shared" si="23"/>
        <v>133.70225440000002</v>
      </c>
      <c r="H254" s="11"/>
      <c r="J254" s="11">
        <v>15.8</v>
      </c>
    </row>
    <row r="255" spans="1:10" s="13" customFormat="1" ht="25.5">
      <c r="A255" s="14" t="s">
        <v>482</v>
      </c>
      <c r="B255" s="10" t="s">
        <v>483</v>
      </c>
      <c r="C255" s="11">
        <v>18</v>
      </c>
      <c r="D255" s="5" t="s">
        <v>83</v>
      </c>
      <c r="E255" s="12">
        <f t="shared" si="19"/>
        <v>0.65064999999999995</v>
      </c>
      <c r="F255" s="11">
        <f t="shared" si="22"/>
        <v>11.711699999999999</v>
      </c>
      <c r="G255" s="11">
        <f t="shared" si="23"/>
        <v>14.660706059999999</v>
      </c>
      <c r="H255" s="11"/>
      <c r="J255" s="11">
        <v>0.77</v>
      </c>
    </row>
    <row r="256" spans="1:10" s="13" customFormat="1" ht="25.5">
      <c r="A256" s="14" t="s">
        <v>484</v>
      </c>
      <c r="B256" s="10" t="s">
        <v>485</v>
      </c>
      <c r="C256" s="11">
        <v>2</v>
      </c>
      <c r="D256" s="5" t="s">
        <v>83</v>
      </c>
      <c r="E256" s="12">
        <f t="shared" si="19"/>
        <v>1.8547969699999998</v>
      </c>
      <c r="F256" s="11">
        <f t="shared" si="22"/>
        <v>3.7095939399999995</v>
      </c>
      <c r="G256" s="11">
        <f t="shared" si="23"/>
        <v>4.6436696940919999</v>
      </c>
      <c r="H256" s="11"/>
      <c r="J256" s="11">
        <v>2.1950259999999999</v>
      </c>
    </row>
    <row r="257" spans="1:10" s="13" customFormat="1">
      <c r="A257" s="14" t="s">
        <v>486</v>
      </c>
      <c r="B257" s="10" t="s">
        <v>487</v>
      </c>
      <c r="C257" s="11">
        <v>15</v>
      </c>
      <c r="D257" s="5" t="s">
        <v>83</v>
      </c>
      <c r="E257" s="12">
        <f t="shared" si="19"/>
        <v>4.3230815160000002</v>
      </c>
      <c r="F257" s="11">
        <f t="shared" si="22"/>
        <v>64.846222740000002</v>
      </c>
      <c r="G257" s="11">
        <f t="shared" si="23"/>
        <v>81.17450162593201</v>
      </c>
      <c r="H257" s="11"/>
      <c r="J257" s="11">
        <v>5.1160728000000004</v>
      </c>
    </row>
    <row r="258" spans="1:10" s="13" customFormat="1">
      <c r="A258" s="14" t="s">
        <v>488</v>
      </c>
      <c r="B258" s="10" t="s">
        <v>489</v>
      </c>
      <c r="C258" s="11">
        <v>2</v>
      </c>
      <c r="D258" s="5" t="s">
        <v>83</v>
      </c>
      <c r="E258" s="12">
        <f t="shared" si="19"/>
        <v>4.7371315159999998</v>
      </c>
      <c r="F258" s="11">
        <f t="shared" si="22"/>
        <v>9.4742630319999996</v>
      </c>
      <c r="G258" s="11">
        <f t="shared" si="23"/>
        <v>11.8598824634576</v>
      </c>
      <c r="H258" s="11"/>
      <c r="J258" s="11">
        <v>5.6060727999999997</v>
      </c>
    </row>
    <row r="259" spans="1:10" s="13" customFormat="1">
      <c r="A259" s="14" t="s">
        <v>490</v>
      </c>
      <c r="B259" s="10" t="s">
        <v>491</v>
      </c>
      <c r="C259" s="11">
        <v>15</v>
      </c>
      <c r="D259" s="5" t="s">
        <v>103</v>
      </c>
      <c r="E259" s="12">
        <f t="shared" si="19"/>
        <v>4.5630439399999991</v>
      </c>
      <c r="F259" s="11">
        <f t="shared" si="22"/>
        <v>68.445659099999986</v>
      </c>
      <c r="G259" s="11">
        <f t="shared" si="23"/>
        <v>85.680276061379985</v>
      </c>
      <c r="H259" s="11"/>
      <c r="J259" s="11">
        <v>5.4000519999999996</v>
      </c>
    </row>
    <row r="260" spans="1:10" s="13" customFormat="1">
      <c r="A260" s="14" t="s">
        <v>492</v>
      </c>
      <c r="B260" s="10" t="s">
        <v>493</v>
      </c>
      <c r="C260" s="11">
        <v>1</v>
      </c>
      <c r="D260" s="5" t="s">
        <v>103</v>
      </c>
      <c r="E260" s="12">
        <f t="shared" si="19"/>
        <v>7.3177439399999997</v>
      </c>
      <c r="F260" s="11">
        <f t="shared" si="22"/>
        <v>7.3177439399999997</v>
      </c>
      <c r="G260" s="11">
        <f t="shared" si="23"/>
        <v>9.1603518640920001</v>
      </c>
      <c r="H260" s="11"/>
      <c r="J260" s="11">
        <v>8.6600520000000003</v>
      </c>
    </row>
    <row r="261" spans="1:10" s="13" customFormat="1">
      <c r="A261" s="14" t="s">
        <v>494</v>
      </c>
      <c r="B261" s="10" t="s">
        <v>495</v>
      </c>
      <c r="C261" s="11">
        <v>1</v>
      </c>
      <c r="D261" s="5" t="s">
        <v>83</v>
      </c>
      <c r="E261" s="12">
        <f t="shared" si="19"/>
        <v>2866.6473576000003</v>
      </c>
      <c r="F261" s="11">
        <f t="shared" si="22"/>
        <v>2866.6473576000003</v>
      </c>
      <c r="G261" s="11">
        <f t="shared" si="23"/>
        <v>3588.4691622436803</v>
      </c>
      <c r="H261" s="11"/>
      <c r="J261" s="11">
        <v>3392.4820800000002</v>
      </c>
    </row>
    <row r="262" spans="1:10" s="13" customFormat="1">
      <c r="A262" s="14" t="s">
        <v>496</v>
      </c>
      <c r="B262" s="10" t="s">
        <v>497</v>
      </c>
      <c r="C262" s="11">
        <v>128</v>
      </c>
      <c r="D262" s="5" t="s">
        <v>83</v>
      </c>
      <c r="E262" s="12">
        <f t="shared" ref="E262:E296" si="24">PRODUCT(J262*0.845)</f>
        <v>20.968872730000001</v>
      </c>
      <c r="F262" s="11">
        <f t="shared" si="22"/>
        <v>2684.0157094400001</v>
      </c>
      <c r="G262" s="11">
        <f t="shared" si="23"/>
        <v>3359.8508650769922</v>
      </c>
      <c r="H262" s="11"/>
      <c r="J262" s="11">
        <v>24.815234</v>
      </c>
    </row>
    <row r="263" spans="1:10" s="13" customFormat="1">
      <c r="A263" s="15" t="s">
        <v>498</v>
      </c>
      <c r="B263" s="16" t="s">
        <v>499</v>
      </c>
      <c r="C263" s="11"/>
      <c r="D263" s="5"/>
      <c r="E263" s="12">
        <f t="shared" si="24"/>
        <v>0</v>
      </c>
      <c r="F263" s="11"/>
      <c r="G263" s="11"/>
      <c r="H263" s="11"/>
      <c r="J263" s="11"/>
    </row>
    <row r="264" spans="1:10" s="13" customFormat="1">
      <c r="A264" s="14" t="s">
        <v>500</v>
      </c>
      <c r="B264" s="10" t="s">
        <v>501</v>
      </c>
      <c r="C264" s="11">
        <v>12</v>
      </c>
      <c r="D264" s="5" t="s">
        <v>103</v>
      </c>
      <c r="E264" s="12">
        <f t="shared" si="24"/>
        <v>3.20255</v>
      </c>
      <c r="F264" s="11">
        <f t="shared" ref="F264:F271" si="25">PRODUCT(C264*E264)</f>
        <v>38.430599999999998</v>
      </c>
      <c r="G264" s="11">
        <f t="shared" ref="G264:G271" si="26">PRODUCT(F264*1.2518)</f>
        <v>48.107425079999999</v>
      </c>
      <c r="H264" s="11"/>
      <c r="J264" s="11">
        <v>3.79</v>
      </c>
    </row>
    <row r="265" spans="1:10" s="13" customFormat="1">
      <c r="A265" s="14" t="s">
        <v>502</v>
      </c>
      <c r="B265" s="10" t="s">
        <v>503</v>
      </c>
      <c r="C265" s="11">
        <v>108</v>
      </c>
      <c r="D265" s="5" t="s">
        <v>103</v>
      </c>
      <c r="E265" s="12">
        <f t="shared" si="24"/>
        <v>5.2896999999999998</v>
      </c>
      <c r="F265" s="11">
        <f t="shared" si="25"/>
        <v>571.2876</v>
      </c>
      <c r="G265" s="11">
        <f t="shared" si="26"/>
        <v>715.13781768000001</v>
      </c>
      <c r="H265" s="11"/>
      <c r="J265" s="11">
        <v>6.26</v>
      </c>
    </row>
    <row r="266" spans="1:10" s="13" customFormat="1">
      <c r="A266" s="14" t="s">
        <v>504</v>
      </c>
      <c r="B266" s="10" t="s">
        <v>505</v>
      </c>
      <c r="C266" s="11">
        <v>6</v>
      </c>
      <c r="D266" s="5" t="s">
        <v>103</v>
      </c>
      <c r="E266" s="12">
        <f t="shared" si="24"/>
        <v>8.9147499999999997</v>
      </c>
      <c r="F266" s="11">
        <f t="shared" si="25"/>
        <v>53.488500000000002</v>
      </c>
      <c r="G266" s="11">
        <f t="shared" si="26"/>
        <v>66.956904300000005</v>
      </c>
      <c r="H266" s="11"/>
      <c r="J266" s="11">
        <v>10.55</v>
      </c>
    </row>
    <row r="267" spans="1:10" s="13" customFormat="1">
      <c r="A267" s="14" t="s">
        <v>506</v>
      </c>
      <c r="B267" s="10" t="s">
        <v>507</v>
      </c>
      <c r="C267" s="11">
        <v>4</v>
      </c>
      <c r="D267" s="5" t="s">
        <v>83</v>
      </c>
      <c r="E267" s="12">
        <f t="shared" si="24"/>
        <v>2.93215</v>
      </c>
      <c r="F267" s="11">
        <f t="shared" si="25"/>
        <v>11.7286</v>
      </c>
      <c r="G267" s="11">
        <f t="shared" si="26"/>
        <v>14.68186148</v>
      </c>
      <c r="H267" s="11"/>
      <c r="J267" s="11">
        <v>3.47</v>
      </c>
    </row>
    <row r="268" spans="1:10" s="13" customFormat="1">
      <c r="A268" s="14" t="s">
        <v>508</v>
      </c>
      <c r="B268" s="10" t="s">
        <v>509</v>
      </c>
      <c r="C268" s="11">
        <v>58</v>
      </c>
      <c r="D268" s="5" t="s">
        <v>83</v>
      </c>
      <c r="E268" s="12">
        <f t="shared" si="24"/>
        <v>3.3462000000000001</v>
      </c>
      <c r="F268" s="11">
        <f t="shared" si="25"/>
        <v>194.0796</v>
      </c>
      <c r="G268" s="11">
        <f t="shared" si="26"/>
        <v>242.94884328000001</v>
      </c>
      <c r="H268" s="11"/>
      <c r="J268" s="11">
        <v>3.96</v>
      </c>
    </row>
    <row r="269" spans="1:10" s="13" customFormat="1">
      <c r="A269" s="14" t="s">
        <v>510</v>
      </c>
      <c r="B269" s="10" t="s">
        <v>511</v>
      </c>
      <c r="C269" s="11">
        <v>4</v>
      </c>
      <c r="D269" s="5" t="s">
        <v>83</v>
      </c>
      <c r="E269" s="12">
        <f t="shared" si="24"/>
        <v>5.3657499999999994</v>
      </c>
      <c r="F269" s="11">
        <f t="shared" si="25"/>
        <v>21.462999999999997</v>
      </c>
      <c r="G269" s="11">
        <f t="shared" si="26"/>
        <v>26.867383399999998</v>
      </c>
      <c r="H269" s="11"/>
      <c r="J269" s="11">
        <v>6.35</v>
      </c>
    </row>
    <row r="270" spans="1:10" s="13" customFormat="1">
      <c r="A270" s="14" t="s">
        <v>512</v>
      </c>
      <c r="B270" s="10" t="s">
        <v>513</v>
      </c>
      <c r="C270" s="11">
        <v>18</v>
      </c>
      <c r="D270" s="5" t="s">
        <v>279</v>
      </c>
      <c r="E270" s="12">
        <f t="shared" si="24"/>
        <v>13.853796970000001</v>
      </c>
      <c r="F270" s="11">
        <f t="shared" si="25"/>
        <v>249.36834546000003</v>
      </c>
      <c r="G270" s="11">
        <f t="shared" si="26"/>
        <v>312.15929484682806</v>
      </c>
      <c r="H270" s="11"/>
      <c r="J270" s="11">
        <v>16.395026000000001</v>
      </c>
    </row>
    <row r="271" spans="1:10" s="13" customFormat="1">
      <c r="A271" s="14" t="s">
        <v>514</v>
      </c>
      <c r="B271" s="10" t="s">
        <v>515</v>
      </c>
      <c r="C271" s="11">
        <v>100</v>
      </c>
      <c r="D271" s="5" t="s">
        <v>83</v>
      </c>
      <c r="E271" s="12">
        <f t="shared" si="24"/>
        <v>15.55242273</v>
      </c>
      <c r="F271" s="11">
        <f t="shared" si="25"/>
        <v>1555.2422730000001</v>
      </c>
      <c r="G271" s="11">
        <f t="shared" si="26"/>
        <v>1946.8522773414002</v>
      </c>
      <c r="H271" s="11"/>
      <c r="J271" s="11">
        <v>18.405234</v>
      </c>
    </row>
    <row r="272" spans="1:10" s="13" customFormat="1">
      <c r="A272" s="15" t="s">
        <v>516</v>
      </c>
      <c r="B272" s="16" t="s">
        <v>517</v>
      </c>
      <c r="C272" s="11"/>
      <c r="D272" s="5"/>
      <c r="E272" s="12">
        <f t="shared" si="24"/>
        <v>0</v>
      </c>
      <c r="F272" s="11"/>
      <c r="G272" s="11"/>
      <c r="H272" s="11"/>
      <c r="J272" s="11"/>
    </row>
    <row r="273" spans="1:10" s="13" customFormat="1">
      <c r="A273" s="14" t="s">
        <v>518</v>
      </c>
      <c r="B273" s="10" t="s">
        <v>519</v>
      </c>
      <c r="C273" s="11">
        <v>24</v>
      </c>
      <c r="D273" s="5" t="s">
        <v>83</v>
      </c>
      <c r="E273" s="12">
        <f t="shared" si="24"/>
        <v>9.7259499999999992</v>
      </c>
      <c r="F273" s="11">
        <f>PRODUCT(C273*E273)</f>
        <v>233.4228</v>
      </c>
      <c r="G273" s="11">
        <f>PRODUCT(F273*1.2518)</f>
        <v>292.19866103999999</v>
      </c>
      <c r="H273" s="11"/>
      <c r="J273" s="11">
        <v>11.51</v>
      </c>
    </row>
    <row r="274" spans="1:10" s="13" customFormat="1" ht="25.5">
      <c r="A274" s="14" t="s">
        <v>520</v>
      </c>
      <c r="B274" s="10" t="s">
        <v>521</v>
      </c>
      <c r="C274" s="11">
        <v>63.82</v>
      </c>
      <c r="D274" s="5" t="s">
        <v>103</v>
      </c>
      <c r="E274" s="12">
        <f t="shared" si="24"/>
        <v>5.0108499999999996</v>
      </c>
      <c r="F274" s="11">
        <f>PRODUCT(C274*E274)</f>
        <v>319.79244699999998</v>
      </c>
      <c r="G274" s="11">
        <f>PRODUCT(F274*1.2518)</f>
        <v>400.31618515459996</v>
      </c>
      <c r="H274" s="11"/>
      <c r="J274" s="11">
        <v>5.93</v>
      </c>
    </row>
    <row r="275" spans="1:10" s="13" customFormat="1">
      <c r="A275" s="14" t="s">
        <v>522</v>
      </c>
      <c r="B275" s="10" t="s">
        <v>523</v>
      </c>
      <c r="C275" s="11">
        <v>63.82</v>
      </c>
      <c r="D275" s="5" t="s">
        <v>103</v>
      </c>
      <c r="E275" s="12">
        <f t="shared" si="24"/>
        <v>3.8363439399999999</v>
      </c>
      <c r="F275" s="11">
        <f>PRODUCT(C275*E275)</f>
        <v>244.8354702508</v>
      </c>
      <c r="G275" s="11">
        <f>PRODUCT(F275*1.2518)</f>
        <v>306.48504165995143</v>
      </c>
      <c r="H275" s="11"/>
      <c r="J275" s="11">
        <v>4.5400520000000002</v>
      </c>
    </row>
    <row r="276" spans="1:10" s="13" customFormat="1">
      <c r="A276" s="14"/>
      <c r="B276" s="10"/>
      <c r="C276" s="11"/>
      <c r="D276" s="5"/>
      <c r="E276" s="12">
        <f t="shared" si="24"/>
        <v>0</v>
      </c>
      <c r="F276" s="11"/>
      <c r="G276" s="11"/>
      <c r="H276" s="11"/>
      <c r="J276" s="11"/>
    </row>
    <row r="277" spans="1:10" s="13" customFormat="1">
      <c r="A277" s="2">
        <v>13</v>
      </c>
      <c r="B277" s="8" t="s">
        <v>524</v>
      </c>
      <c r="C277" s="6"/>
      <c r="D277" s="5"/>
      <c r="E277" s="12">
        <f t="shared" si="24"/>
        <v>0</v>
      </c>
      <c r="F277" s="11"/>
      <c r="G277" s="11"/>
      <c r="H277" s="9">
        <f>SUM(G278)</f>
        <v>2030.6474150819997</v>
      </c>
      <c r="J277" s="6"/>
    </row>
    <row r="278" spans="1:10" s="13" customFormat="1" ht="25.5">
      <c r="A278" s="14" t="s">
        <v>525</v>
      </c>
      <c r="B278" s="10" t="s">
        <v>526</v>
      </c>
      <c r="C278" s="11">
        <v>35.4</v>
      </c>
      <c r="D278" s="5" t="s">
        <v>83</v>
      </c>
      <c r="E278" s="12">
        <f t="shared" si="24"/>
        <v>45.824349999999995</v>
      </c>
      <c r="F278" s="11">
        <f>PRODUCT(C278*E278)</f>
        <v>1622.1819899999998</v>
      </c>
      <c r="G278" s="11">
        <f>PRODUCT(F278*1.2518)</f>
        <v>2030.6474150819997</v>
      </c>
      <c r="H278" s="11"/>
      <c r="J278" s="11">
        <v>54.23</v>
      </c>
    </row>
    <row r="279" spans="1:10" s="13" customFormat="1">
      <c r="A279" s="14"/>
      <c r="B279" s="10"/>
      <c r="C279" s="11"/>
      <c r="D279" s="5"/>
      <c r="E279" s="12">
        <f t="shared" si="24"/>
        <v>0</v>
      </c>
      <c r="F279" s="11"/>
      <c r="G279" s="11"/>
      <c r="H279" s="11"/>
      <c r="J279" s="11"/>
    </row>
    <row r="280" spans="1:10" s="13" customFormat="1">
      <c r="A280" s="2">
        <v>14</v>
      </c>
      <c r="B280" s="8" t="s">
        <v>527</v>
      </c>
      <c r="C280" s="6"/>
      <c r="D280" s="5"/>
      <c r="E280" s="12">
        <f t="shared" si="24"/>
        <v>0</v>
      </c>
      <c r="F280" s="11"/>
      <c r="G280" s="11"/>
      <c r="H280" s="9">
        <f>SUM(G281:G286)</f>
        <v>31088.102830856496</v>
      </c>
      <c r="J280" s="6"/>
    </row>
    <row r="281" spans="1:10" ht="38.25">
      <c r="A281" s="14" t="s">
        <v>528</v>
      </c>
      <c r="B281" s="10" t="s">
        <v>529</v>
      </c>
      <c r="C281" s="11">
        <v>3.4</v>
      </c>
      <c r="D281" s="5" t="s">
        <v>12</v>
      </c>
      <c r="E281" s="12">
        <f t="shared" si="24"/>
        <v>5.2389999999999999</v>
      </c>
      <c r="F281" s="11">
        <f t="shared" ref="F281:F286" si="27">PRODUCT(C281*E281)</f>
        <v>17.8126</v>
      </c>
      <c r="G281" s="11">
        <f t="shared" ref="G281:G286" si="28">PRODUCT(F281*1.2518)</f>
        <v>22.29781268</v>
      </c>
      <c r="H281" s="11"/>
      <c r="J281" s="11">
        <v>6.2</v>
      </c>
    </row>
    <row r="282" spans="1:10" ht="25.5">
      <c r="A282" s="14" t="s">
        <v>530</v>
      </c>
      <c r="B282" s="10" t="s">
        <v>531</v>
      </c>
      <c r="C282" s="11">
        <v>3.4</v>
      </c>
      <c r="D282" s="5" t="s">
        <v>12</v>
      </c>
      <c r="E282" s="12">
        <f t="shared" si="24"/>
        <v>10.790649999999999</v>
      </c>
      <c r="F282" s="11">
        <f t="shared" si="27"/>
        <v>36.688209999999998</v>
      </c>
      <c r="G282" s="11">
        <f t="shared" si="28"/>
        <v>45.926301277999997</v>
      </c>
      <c r="H282" s="11"/>
      <c r="J282" s="11">
        <v>12.77</v>
      </c>
    </row>
    <row r="283" spans="1:10" ht="51">
      <c r="A283" s="14" t="s">
        <v>532</v>
      </c>
      <c r="B283" s="10" t="s">
        <v>533</v>
      </c>
      <c r="C283" s="11">
        <v>70.8</v>
      </c>
      <c r="D283" s="5" t="s">
        <v>12</v>
      </c>
      <c r="E283" s="12">
        <f t="shared" si="24"/>
        <v>7.0726499999999994</v>
      </c>
      <c r="F283" s="11">
        <f t="shared" si="27"/>
        <v>500.74361999999996</v>
      </c>
      <c r="G283" s="11">
        <f t="shared" si="28"/>
        <v>626.83086351600002</v>
      </c>
      <c r="H283" s="11"/>
      <c r="J283" s="11">
        <v>8.3699999999999992</v>
      </c>
    </row>
    <row r="284" spans="1:10" ht="25.5">
      <c r="A284" s="14" t="s">
        <v>534</v>
      </c>
      <c r="B284" s="10" t="s">
        <v>535</v>
      </c>
      <c r="C284" s="11">
        <v>1806.55</v>
      </c>
      <c r="D284" s="5" t="s">
        <v>12</v>
      </c>
      <c r="E284" s="12">
        <f t="shared" si="24"/>
        <v>5.5009499999999996</v>
      </c>
      <c r="F284" s="11">
        <f t="shared" si="27"/>
        <v>9937.7412224999989</v>
      </c>
      <c r="G284" s="11">
        <f t="shared" si="28"/>
        <v>12440.064462325499</v>
      </c>
      <c r="H284" s="11"/>
      <c r="J284" s="11">
        <v>6.51</v>
      </c>
    </row>
    <row r="285" spans="1:10" ht="25.5">
      <c r="A285" s="14" t="s">
        <v>536</v>
      </c>
      <c r="B285" s="10" t="s">
        <v>537</v>
      </c>
      <c r="C285" s="11">
        <v>1806.55</v>
      </c>
      <c r="D285" s="5" t="s">
        <v>12</v>
      </c>
      <c r="E285" s="12">
        <f t="shared" si="24"/>
        <v>7.7233000000000001</v>
      </c>
      <c r="F285" s="11">
        <f t="shared" si="27"/>
        <v>13952.527614999999</v>
      </c>
      <c r="G285" s="11">
        <f t="shared" si="28"/>
        <v>17465.774068456998</v>
      </c>
      <c r="H285" s="11"/>
      <c r="J285" s="11">
        <v>9.14</v>
      </c>
    </row>
    <row r="286" spans="1:10" ht="25.5">
      <c r="A286" s="14" t="s">
        <v>538</v>
      </c>
      <c r="B286" s="10" t="s">
        <v>539</v>
      </c>
      <c r="C286" s="11">
        <v>98</v>
      </c>
      <c r="D286" s="5" t="s">
        <v>103</v>
      </c>
      <c r="E286" s="12">
        <f t="shared" si="24"/>
        <v>3.9714999999999998</v>
      </c>
      <c r="F286" s="11">
        <f t="shared" si="27"/>
        <v>389.20699999999999</v>
      </c>
      <c r="G286" s="11">
        <f t="shared" si="28"/>
        <v>487.20932260000001</v>
      </c>
      <c r="H286" s="11"/>
      <c r="J286" s="11">
        <v>4.7</v>
      </c>
    </row>
    <row r="287" spans="1:10">
      <c r="A287" s="14"/>
      <c r="B287" s="10"/>
      <c r="C287" s="11"/>
      <c r="D287" s="5"/>
      <c r="E287" s="12">
        <f t="shared" si="24"/>
        <v>0</v>
      </c>
      <c r="F287" s="11"/>
      <c r="G287" s="11"/>
      <c r="H287" s="11"/>
      <c r="J287" s="11"/>
    </row>
    <row r="288" spans="1:10" s="13" customFormat="1">
      <c r="A288" s="2">
        <v>15</v>
      </c>
      <c r="B288" s="8" t="s">
        <v>540</v>
      </c>
      <c r="C288" s="6"/>
      <c r="D288" s="5"/>
      <c r="E288" s="12">
        <f t="shared" si="24"/>
        <v>0</v>
      </c>
      <c r="F288" s="11"/>
      <c r="G288" s="11"/>
      <c r="H288" s="9">
        <f>SUM(G289:G293)</f>
        <v>1286.5164190276969</v>
      </c>
      <c r="J288" s="6"/>
    </row>
    <row r="289" spans="1:10" s="28" customFormat="1" ht="38.25">
      <c r="A289" s="14" t="s">
        <v>541</v>
      </c>
      <c r="B289" s="10" t="s">
        <v>542</v>
      </c>
      <c r="C289" s="11">
        <v>1</v>
      </c>
      <c r="D289" s="5" t="s">
        <v>83</v>
      </c>
      <c r="E289" s="12">
        <f t="shared" si="24"/>
        <v>222.96157916499996</v>
      </c>
      <c r="F289" s="11">
        <f>PRODUCT(C289*E289)</f>
        <v>222.96157916499996</v>
      </c>
      <c r="G289" s="11">
        <f>PRODUCT(F289*1.2518)</f>
        <v>279.10330479874693</v>
      </c>
      <c r="H289" s="11"/>
      <c r="J289" s="11">
        <v>263.85985699999998</v>
      </c>
    </row>
    <row r="290" spans="1:10" s="28" customFormat="1" ht="38.25">
      <c r="A290" s="14" t="s">
        <v>543</v>
      </c>
      <c r="B290" s="10" t="s">
        <v>544</v>
      </c>
      <c r="C290" s="11">
        <v>1</v>
      </c>
      <c r="D290" s="5" t="s">
        <v>83</v>
      </c>
      <c r="E290" s="12">
        <f t="shared" si="24"/>
        <v>242.6143276375</v>
      </c>
      <c r="F290" s="11">
        <f>PRODUCT(C290*E290)</f>
        <v>242.6143276375</v>
      </c>
      <c r="G290" s="11">
        <f>PRODUCT(F290*1.2518)</f>
        <v>303.70461533662251</v>
      </c>
      <c r="H290" s="11"/>
      <c r="J290" s="11">
        <v>287.1175475</v>
      </c>
    </row>
    <row r="291" spans="1:10" s="28" customFormat="1">
      <c r="A291" s="14" t="s">
        <v>545</v>
      </c>
      <c r="B291" s="10" t="s">
        <v>546</v>
      </c>
      <c r="C291" s="11">
        <v>1</v>
      </c>
      <c r="D291" s="5" t="s">
        <v>83</v>
      </c>
      <c r="E291" s="12">
        <f t="shared" si="24"/>
        <v>284.09038453249997</v>
      </c>
      <c r="F291" s="11">
        <f>PRODUCT(C291*E291)</f>
        <v>284.09038453249997</v>
      </c>
      <c r="G291" s="11">
        <f>PRODUCT(F291*1.2518)</f>
        <v>355.62434335778346</v>
      </c>
      <c r="H291" s="11"/>
      <c r="J291" s="11">
        <v>336.2016385</v>
      </c>
    </row>
    <row r="292" spans="1:10" s="28" customFormat="1" ht="25.5">
      <c r="A292" s="14" t="s">
        <v>547</v>
      </c>
      <c r="B292" s="10" t="s">
        <v>548</v>
      </c>
      <c r="C292" s="11">
        <v>1</v>
      </c>
      <c r="D292" s="5" t="s">
        <v>83</v>
      </c>
      <c r="E292" s="12">
        <f t="shared" si="24"/>
        <v>21.034852019999999</v>
      </c>
      <c r="F292" s="11">
        <f>PRODUCT(C292*E292)</f>
        <v>21.034852019999999</v>
      </c>
      <c r="G292" s="11">
        <f>PRODUCT(F292*1.2518)</f>
        <v>26.331427758636</v>
      </c>
      <c r="H292" s="11"/>
      <c r="J292" s="11">
        <v>24.893315999999999</v>
      </c>
    </row>
    <row r="293" spans="1:10" s="28" customFormat="1" ht="25.5">
      <c r="A293" s="14" t="s">
        <v>549</v>
      </c>
      <c r="B293" s="10" t="s">
        <v>550</v>
      </c>
      <c r="C293" s="11">
        <v>3</v>
      </c>
      <c r="D293" s="5" t="s">
        <v>103</v>
      </c>
      <c r="E293" s="12">
        <f t="shared" si="24"/>
        <v>85.677352020000001</v>
      </c>
      <c r="F293" s="11">
        <f>PRODUCT(C293*E293)</f>
        <v>257.03205606</v>
      </c>
      <c r="G293" s="11">
        <f>PRODUCT(F293*1.2518)</f>
        <v>321.752727775908</v>
      </c>
      <c r="H293" s="11"/>
      <c r="J293" s="11">
        <v>101.393316</v>
      </c>
    </row>
    <row r="294" spans="1:10" s="28" customFormat="1">
      <c r="A294" s="14"/>
      <c r="B294" s="10"/>
      <c r="C294" s="11"/>
      <c r="D294" s="5"/>
      <c r="E294" s="12">
        <f t="shared" si="24"/>
        <v>0</v>
      </c>
      <c r="F294" s="11"/>
      <c r="G294" s="11"/>
      <c r="H294" s="11"/>
      <c r="J294" s="11"/>
    </row>
    <row r="295" spans="1:10" s="28" customFormat="1">
      <c r="A295" s="2">
        <v>16</v>
      </c>
      <c r="B295" s="8" t="s">
        <v>551</v>
      </c>
      <c r="C295" s="11"/>
      <c r="D295" s="5"/>
      <c r="E295" s="12">
        <f t="shared" si="24"/>
        <v>0</v>
      </c>
      <c r="F295" s="11"/>
      <c r="G295" s="11"/>
      <c r="H295" s="9">
        <f>SUM(G296)</f>
        <v>716.28021035999996</v>
      </c>
      <c r="J295" s="11"/>
    </row>
    <row r="296" spans="1:10" s="13" customFormat="1">
      <c r="A296" s="14" t="s">
        <v>552</v>
      </c>
      <c r="B296" s="10" t="s">
        <v>553</v>
      </c>
      <c r="C296" s="11">
        <v>594</v>
      </c>
      <c r="D296" s="5" t="s">
        <v>12</v>
      </c>
      <c r="E296" s="12">
        <f t="shared" si="24"/>
        <v>0.96329999999999993</v>
      </c>
      <c r="F296" s="11">
        <f>PRODUCT(C296*E296)</f>
        <v>572.2002</v>
      </c>
      <c r="G296" s="11">
        <f>PRODUCT(F296*1.2518)</f>
        <v>716.28021035999996</v>
      </c>
      <c r="H296" s="11"/>
      <c r="J296" s="11">
        <v>1.1399999999999999</v>
      </c>
    </row>
    <row r="297" spans="1:10" s="13" customFormat="1">
      <c r="A297" s="38"/>
      <c r="B297" s="38"/>
      <c r="C297" s="38"/>
      <c r="D297" s="38"/>
      <c r="E297" s="38"/>
      <c r="F297" s="38"/>
      <c r="G297" s="38"/>
      <c r="H297" s="38"/>
    </row>
    <row r="298" spans="1:10" s="13" customFormat="1">
      <c r="A298" s="39" t="s">
        <v>554</v>
      </c>
      <c r="B298" s="39"/>
      <c r="C298" s="39"/>
      <c r="D298" s="39"/>
      <c r="E298" s="39"/>
      <c r="F298" s="39"/>
      <c r="G298" s="39"/>
      <c r="H298" s="30">
        <f>SUM(H4:H296)</f>
        <v>475456.27928377211</v>
      </c>
      <c r="J298" s="31"/>
    </row>
    <row r="299" spans="1:10" s="13" customFormat="1">
      <c r="A299" s="1"/>
      <c r="B299" s="32"/>
      <c r="C299" s="33"/>
      <c r="D299" s="1"/>
      <c r="E299" s="34"/>
      <c r="F299" s="33"/>
      <c r="G299" s="33"/>
      <c r="H299" s="35"/>
    </row>
    <row r="300" spans="1:10" s="13" customFormat="1">
      <c r="A300" s="1"/>
      <c r="B300" s="32"/>
      <c r="C300" s="33"/>
      <c r="D300" s="1"/>
      <c r="E300" s="34"/>
      <c r="F300" s="33"/>
      <c r="G300" s="33"/>
      <c r="H300" s="33"/>
    </row>
    <row r="301" spans="1:10" s="13" customFormat="1">
      <c r="A301" s="1"/>
      <c r="B301" s="32"/>
      <c r="C301" s="33"/>
      <c r="D301" s="1"/>
      <c r="E301" s="34"/>
      <c r="F301" s="33"/>
      <c r="G301" s="33"/>
      <c r="H301" s="33"/>
    </row>
    <row r="302" spans="1:10" s="13" customFormat="1">
      <c r="A302" s="1"/>
      <c r="B302" s="32"/>
      <c r="C302" s="33"/>
      <c r="D302" s="1"/>
      <c r="E302" s="34"/>
      <c r="F302" s="33"/>
      <c r="G302" s="33"/>
      <c r="H302" s="33"/>
    </row>
    <row r="303" spans="1:10" s="13" customFormat="1">
      <c r="A303" s="1"/>
      <c r="B303" s="32"/>
      <c r="C303" s="33"/>
      <c r="D303" s="1"/>
      <c r="E303" s="34"/>
      <c r="F303" s="33"/>
      <c r="G303" s="33"/>
      <c r="H303" s="33"/>
    </row>
  </sheetData>
  <mergeCells count="4">
    <mergeCell ref="A1:H1"/>
    <mergeCell ref="A2:H2"/>
    <mergeCell ref="A297:H297"/>
    <mergeCell ref="A298:G298"/>
  </mergeCells>
  <printOptions horizontalCentered="1"/>
  <pageMargins left="0.78740157480314998" right="0.78740157480314998" top="1.417322834645669" bottom="1.2204724409448819" header="0.98425196850393692" footer="0.78740157480314998"/>
  <pageSetup paperSize="0" scale="70" fitToWidth="0" fitToHeight="0" pageOrder="overThenDown" orientation="portrait" useFirstPageNumber="1" horizontalDpi="0" verticalDpi="0" copies="0"/>
  <headerFooter alignWithMargins="0">
    <oddHeader>&amp;C&amp;20MS ENGENHARIA LTDA - EPP</oddHeader>
    <oddFooter>&amp;LCNPJ - 11.347.955/0001-36
END. - AV. 7 DE SETEMBRO, 1251, APTO 1007/1010, CENTRO - MANAUS/AM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2420"/>
  <sheetViews>
    <sheetView workbookViewId="0"/>
  </sheetViews>
  <sheetFormatPr defaultRowHeight="11.25"/>
  <cols>
    <col min="1" max="1" width="15.1640625" style="1" customWidth="1"/>
    <col min="2" max="2" width="85.33203125" style="28" customWidth="1"/>
    <col min="3" max="3" width="9.1640625" style="28" customWidth="1"/>
    <col min="4" max="4" width="14.1640625" style="119" customWidth="1"/>
    <col min="5" max="5" width="14.1640625" style="28" customWidth="1"/>
    <col min="6" max="6" width="14.1640625" style="120" customWidth="1"/>
    <col min="7" max="257" width="9.1640625" style="40" customWidth="1"/>
    <col min="258" max="1024" width="9.1640625" customWidth="1"/>
    <col min="1025" max="1025" width="9.33203125" customWidth="1"/>
  </cols>
  <sheetData>
    <row r="1" spans="1:6" ht="13.35" customHeight="1">
      <c r="A1" s="121" t="s">
        <v>555</v>
      </c>
      <c r="B1" s="121"/>
      <c r="C1" s="121"/>
      <c r="D1" s="121"/>
      <c r="E1" s="121"/>
      <c r="F1" s="121"/>
    </row>
    <row r="2" spans="1:6" ht="13.35" customHeight="1">
      <c r="A2" s="122" t="s">
        <v>556</v>
      </c>
      <c r="B2" s="122"/>
      <c r="C2" s="122"/>
      <c r="D2" s="122"/>
      <c r="E2" s="122"/>
      <c r="F2" s="41">
        <v>1.3069999999999999</v>
      </c>
    </row>
    <row r="3" spans="1:6" ht="12.75" customHeight="1">
      <c r="A3" s="123" t="s">
        <v>557</v>
      </c>
      <c r="B3" s="123"/>
      <c r="C3" s="123"/>
      <c r="D3" s="123"/>
      <c r="E3" s="123"/>
      <c r="F3" s="123"/>
    </row>
    <row r="4" spans="1:6" ht="12.75">
      <c r="A4" s="42" t="s">
        <v>558</v>
      </c>
      <c r="B4" s="42" t="s">
        <v>559</v>
      </c>
      <c r="C4" s="42" t="s">
        <v>4</v>
      </c>
      <c r="D4" s="43" t="s">
        <v>560</v>
      </c>
      <c r="E4" s="44" t="s">
        <v>561</v>
      </c>
      <c r="F4" s="44" t="s">
        <v>562</v>
      </c>
    </row>
    <row r="5" spans="1:6" ht="25.5">
      <c r="A5" s="45"/>
      <c r="B5" s="46" t="s">
        <v>11</v>
      </c>
      <c r="C5" s="45"/>
      <c r="D5" s="47"/>
      <c r="E5" s="48"/>
      <c r="F5" s="48"/>
    </row>
    <row r="6" spans="1:6" ht="12.75">
      <c r="A6" s="49"/>
      <c r="B6" s="20" t="s">
        <v>563</v>
      </c>
      <c r="C6" s="18" t="s">
        <v>564</v>
      </c>
      <c r="D6" s="50">
        <v>0.3</v>
      </c>
      <c r="E6" s="51">
        <v>4.4000000000000004</v>
      </c>
      <c r="F6" s="21">
        <f t="shared" ref="F6:F12" si="0">PRODUCT(D6*E6)</f>
        <v>1.32</v>
      </c>
    </row>
    <row r="7" spans="1:6" ht="12.75">
      <c r="A7" s="49"/>
      <c r="B7" s="20" t="s">
        <v>565</v>
      </c>
      <c r="C7" s="18" t="s">
        <v>564</v>
      </c>
      <c r="D7" s="50">
        <v>0.3</v>
      </c>
      <c r="E7" s="51">
        <v>3.26</v>
      </c>
      <c r="F7" s="21">
        <f t="shared" si="0"/>
        <v>0.97799999999999987</v>
      </c>
    </row>
    <row r="8" spans="1:6" ht="12.75">
      <c r="A8" s="49"/>
      <c r="B8" s="20" t="s">
        <v>566</v>
      </c>
      <c r="C8" s="18" t="s">
        <v>564</v>
      </c>
      <c r="D8" s="50">
        <v>0.25</v>
      </c>
      <c r="E8" s="51">
        <v>4.4000000000000004</v>
      </c>
      <c r="F8" s="21">
        <f t="shared" si="0"/>
        <v>1.1000000000000001</v>
      </c>
    </row>
    <row r="9" spans="1:6" ht="12.75">
      <c r="A9" s="49"/>
      <c r="B9" s="20" t="s">
        <v>567</v>
      </c>
      <c r="C9" s="18" t="s">
        <v>279</v>
      </c>
      <c r="D9" s="50">
        <v>1</v>
      </c>
      <c r="E9" s="51">
        <v>15.75</v>
      </c>
      <c r="F9" s="21">
        <f t="shared" si="0"/>
        <v>15.75</v>
      </c>
    </row>
    <row r="10" spans="1:6" ht="12.75">
      <c r="A10" s="49"/>
      <c r="B10" s="20" t="s">
        <v>568</v>
      </c>
      <c r="C10" s="18" t="s">
        <v>103</v>
      </c>
      <c r="D10" s="50">
        <v>1</v>
      </c>
      <c r="E10" s="51">
        <v>1.5</v>
      </c>
      <c r="F10" s="21">
        <f t="shared" si="0"/>
        <v>1.5</v>
      </c>
    </row>
    <row r="11" spans="1:6" ht="12.75">
      <c r="A11" s="49"/>
      <c r="B11" s="20" t="s">
        <v>569</v>
      </c>
      <c r="C11" s="18" t="s">
        <v>37</v>
      </c>
      <c r="D11" s="50">
        <v>0.1</v>
      </c>
      <c r="E11" s="51">
        <v>5</v>
      </c>
      <c r="F11" s="21">
        <f t="shared" si="0"/>
        <v>0.5</v>
      </c>
    </row>
    <row r="12" spans="1:6" ht="12.75">
      <c r="A12" s="49"/>
      <c r="B12" s="20" t="s">
        <v>570</v>
      </c>
      <c r="C12" s="18" t="s">
        <v>37</v>
      </c>
      <c r="D12" s="50">
        <v>0.2</v>
      </c>
      <c r="E12" s="51">
        <v>2.5</v>
      </c>
      <c r="F12" s="21">
        <f t="shared" si="0"/>
        <v>0.5</v>
      </c>
    </row>
    <row r="13" spans="1:6" ht="12.75">
      <c r="A13" s="124" t="s">
        <v>571</v>
      </c>
      <c r="B13" s="124"/>
      <c r="C13" s="124"/>
      <c r="D13" s="124"/>
      <c r="E13" s="124"/>
      <c r="F13" s="52">
        <f>SUM(F6:F8)</f>
        <v>3.3980000000000001</v>
      </c>
    </row>
    <row r="14" spans="1:6" ht="12.75">
      <c r="A14" s="124" t="s">
        <v>572</v>
      </c>
      <c r="B14" s="124"/>
      <c r="C14" s="124"/>
      <c r="D14" s="124"/>
      <c r="E14" s="124"/>
      <c r="F14" s="52">
        <f>SUM(F9:F12)</f>
        <v>18.25</v>
      </c>
    </row>
    <row r="15" spans="1:6" ht="12.75">
      <c r="A15" s="124" t="s">
        <v>573</v>
      </c>
      <c r="B15" s="124"/>
      <c r="C15" s="124"/>
      <c r="D15" s="124"/>
      <c r="E15" s="124"/>
      <c r="F15" s="52">
        <f>SUM(F13:F14)</f>
        <v>21.648</v>
      </c>
    </row>
    <row r="16" spans="1:6" ht="12.75">
      <c r="A16" s="124" t="s">
        <v>574</v>
      </c>
      <c r="B16" s="124"/>
      <c r="C16" s="124"/>
      <c r="D16" s="124"/>
      <c r="E16" s="124"/>
      <c r="F16" s="52">
        <f>PRODUCT(F13*1.307)</f>
        <v>4.4411860000000001</v>
      </c>
    </row>
    <row r="17" spans="1:6" ht="12.75">
      <c r="A17" s="124" t="s">
        <v>575</v>
      </c>
      <c r="B17" s="124"/>
      <c r="C17" s="124"/>
      <c r="D17" s="124"/>
      <c r="E17" s="124"/>
      <c r="F17" s="52">
        <f>SUM(F15:F16)</f>
        <v>26.089185999999998</v>
      </c>
    </row>
    <row r="18" spans="1:6" ht="12.75">
      <c r="A18" s="45"/>
      <c r="B18" s="46" t="s">
        <v>14</v>
      </c>
      <c r="C18" s="45"/>
      <c r="D18" s="47"/>
      <c r="E18" s="48"/>
      <c r="F18" s="48"/>
    </row>
    <row r="19" spans="1:6" ht="12.75">
      <c r="A19" s="49"/>
      <c r="B19" s="20" t="s">
        <v>563</v>
      </c>
      <c r="C19" s="18" t="s">
        <v>564</v>
      </c>
      <c r="D19" s="50">
        <v>0.6</v>
      </c>
      <c r="E19" s="51">
        <v>4.4000000000000004</v>
      </c>
      <c r="F19" s="21">
        <f>PRODUCT(D19*E19)</f>
        <v>2.64</v>
      </c>
    </row>
    <row r="20" spans="1:6" ht="12.75">
      <c r="A20" s="49"/>
      <c r="B20" s="20" t="s">
        <v>565</v>
      </c>
      <c r="C20" s="18" t="s">
        <v>564</v>
      </c>
      <c r="D20" s="50">
        <v>0.6</v>
      </c>
      <c r="E20" s="51">
        <v>3.26</v>
      </c>
      <c r="F20" s="21">
        <f>PRODUCT(D20*E20)</f>
        <v>1.9559999999999997</v>
      </c>
    </row>
    <row r="21" spans="1:6" ht="12.75">
      <c r="A21" s="49"/>
      <c r="B21" s="20" t="s">
        <v>576</v>
      </c>
      <c r="C21" s="18" t="s">
        <v>279</v>
      </c>
      <c r="D21" s="50">
        <v>1</v>
      </c>
      <c r="E21" s="51">
        <v>119.35</v>
      </c>
      <c r="F21" s="21">
        <f>PRODUCT(D21*E21)</f>
        <v>119.35</v>
      </c>
    </row>
    <row r="22" spans="1:6" ht="12.75">
      <c r="A22" s="49"/>
      <c r="B22" s="20" t="s">
        <v>568</v>
      </c>
      <c r="C22" s="18" t="s">
        <v>103</v>
      </c>
      <c r="D22" s="50">
        <v>6</v>
      </c>
      <c r="E22" s="51">
        <v>1.5</v>
      </c>
      <c r="F22" s="21">
        <f>PRODUCT(D22*E22)</f>
        <v>9</v>
      </c>
    </row>
    <row r="23" spans="1:6" ht="12.75">
      <c r="A23" s="49"/>
      <c r="B23" s="20" t="s">
        <v>569</v>
      </c>
      <c r="C23" s="18" t="s">
        <v>37</v>
      </c>
      <c r="D23" s="50">
        <v>0.2</v>
      </c>
      <c r="E23" s="51">
        <v>5</v>
      </c>
      <c r="F23" s="21">
        <f>PRODUCT(D23*E23)</f>
        <v>1</v>
      </c>
    </row>
    <row r="24" spans="1:6" ht="12.75">
      <c r="A24" s="124" t="s">
        <v>571</v>
      </c>
      <c r="B24" s="124"/>
      <c r="C24" s="124"/>
      <c r="D24" s="124"/>
      <c r="E24" s="124"/>
      <c r="F24" s="52">
        <f>SUM(F19:F20)</f>
        <v>4.5960000000000001</v>
      </c>
    </row>
    <row r="25" spans="1:6" ht="12.75">
      <c r="A25" s="124" t="s">
        <v>572</v>
      </c>
      <c r="B25" s="124"/>
      <c r="C25" s="124"/>
      <c r="D25" s="124"/>
      <c r="E25" s="124"/>
      <c r="F25" s="52">
        <f>SUM(F21:F23)</f>
        <v>129.35</v>
      </c>
    </row>
    <row r="26" spans="1:6" ht="12.75">
      <c r="A26" s="124" t="s">
        <v>573</v>
      </c>
      <c r="B26" s="124"/>
      <c r="C26" s="124"/>
      <c r="D26" s="124"/>
      <c r="E26" s="124"/>
      <c r="F26" s="52">
        <f>SUM(F24:F25)</f>
        <v>133.946</v>
      </c>
    </row>
    <row r="27" spans="1:6" ht="12.75">
      <c r="A27" s="124" t="s">
        <v>574</v>
      </c>
      <c r="B27" s="124"/>
      <c r="C27" s="124"/>
      <c r="D27" s="124"/>
      <c r="E27" s="124"/>
      <c r="F27" s="52">
        <f>PRODUCT(F24*1.307)</f>
        <v>6.0069720000000002</v>
      </c>
    </row>
    <row r="28" spans="1:6" ht="12.75">
      <c r="A28" s="124" t="s">
        <v>575</v>
      </c>
      <c r="B28" s="124"/>
      <c r="C28" s="124"/>
      <c r="D28" s="124"/>
      <c r="E28" s="124"/>
      <c r="F28" s="52">
        <f>SUM(F26:F27)</f>
        <v>139.95297199999999</v>
      </c>
    </row>
    <row r="29" spans="1:6" ht="12.75">
      <c r="A29" s="53"/>
      <c r="B29" s="46" t="s">
        <v>17</v>
      </c>
      <c r="C29" s="53" t="s">
        <v>12</v>
      </c>
      <c r="D29" s="54"/>
      <c r="E29" s="55"/>
      <c r="F29" s="56"/>
    </row>
    <row r="30" spans="1:6" ht="12.75">
      <c r="A30" s="57"/>
      <c r="B30" s="20" t="s">
        <v>565</v>
      </c>
      <c r="C30" s="18" t="s">
        <v>577</v>
      </c>
      <c r="D30" s="50">
        <v>0.53700000000000003</v>
      </c>
      <c r="E30" s="51">
        <v>3.26</v>
      </c>
      <c r="F30" s="21">
        <f>PRODUCT(D30*E30)</f>
        <v>1.7506200000000001</v>
      </c>
    </row>
    <row r="31" spans="1:6" ht="12.75">
      <c r="A31" s="124" t="s">
        <v>571</v>
      </c>
      <c r="B31" s="124"/>
      <c r="C31" s="124"/>
      <c r="D31" s="124"/>
      <c r="E31" s="124"/>
      <c r="F31" s="52">
        <f>SUM(F30)</f>
        <v>1.7506200000000001</v>
      </c>
    </row>
    <row r="32" spans="1:6" ht="12.75">
      <c r="A32" s="124" t="s">
        <v>572</v>
      </c>
      <c r="B32" s="124"/>
      <c r="C32" s="124"/>
      <c r="D32" s="124"/>
      <c r="E32" s="124"/>
      <c r="F32" s="52">
        <v>0</v>
      </c>
    </row>
    <row r="33" spans="1:6" ht="12.75">
      <c r="A33" s="124" t="s">
        <v>573</v>
      </c>
      <c r="B33" s="124"/>
      <c r="C33" s="124"/>
      <c r="D33" s="124"/>
      <c r="E33" s="124"/>
      <c r="F33" s="52">
        <f>SUM(F31:F32)</f>
        <v>1.7506200000000001</v>
      </c>
    </row>
    <row r="34" spans="1:6" ht="12.75">
      <c r="A34" s="124" t="s">
        <v>574</v>
      </c>
      <c r="B34" s="124"/>
      <c r="C34" s="124"/>
      <c r="D34" s="124"/>
      <c r="E34" s="124"/>
      <c r="F34" s="52">
        <f>PRODUCT(F30*1.307)</f>
        <v>2.2880603399999999</v>
      </c>
    </row>
    <row r="35" spans="1:6" ht="12.75">
      <c r="A35" s="124" t="s">
        <v>575</v>
      </c>
      <c r="B35" s="124"/>
      <c r="C35" s="124"/>
      <c r="D35" s="124"/>
      <c r="E35" s="124"/>
      <c r="F35" s="52">
        <f>SUM(F33:F34)</f>
        <v>4.03868034</v>
      </c>
    </row>
    <row r="36" spans="1:6" ht="12.75">
      <c r="A36" s="53"/>
      <c r="B36" s="46" t="s">
        <v>19</v>
      </c>
      <c r="C36" s="53" t="s">
        <v>424</v>
      </c>
      <c r="D36" s="54"/>
      <c r="E36" s="55"/>
      <c r="F36" s="56"/>
    </row>
    <row r="37" spans="1:6" ht="12.75">
      <c r="A37" s="57"/>
      <c r="B37" s="20" t="s">
        <v>565</v>
      </c>
      <c r="C37" s="18" t="s">
        <v>577</v>
      </c>
      <c r="D37" s="50">
        <v>0.52800000000000002</v>
      </c>
      <c r="E37" s="51">
        <v>3.26</v>
      </c>
      <c r="F37" s="21">
        <f>PRODUCT(D37*E37)</f>
        <v>1.7212799999999999</v>
      </c>
    </row>
    <row r="38" spans="1:6" ht="12.75">
      <c r="A38" s="57"/>
      <c r="B38" s="20" t="s">
        <v>578</v>
      </c>
      <c r="C38" s="18" t="s">
        <v>577</v>
      </c>
      <c r="D38" s="50">
        <v>0.03</v>
      </c>
      <c r="E38" s="51">
        <v>70</v>
      </c>
      <c r="F38" s="21">
        <f>PRODUCT(D38*E38)</f>
        <v>2.1</v>
      </c>
    </row>
    <row r="39" spans="1:6" ht="12.75">
      <c r="A39" s="124" t="s">
        <v>571</v>
      </c>
      <c r="B39" s="124"/>
      <c r="C39" s="124"/>
      <c r="D39" s="124"/>
      <c r="E39" s="124"/>
      <c r="F39" s="52">
        <f>SUM(F548)</f>
        <v>6.3524000000000003</v>
      </c>
    </row>
    <row r="40" spans="1:6" ht="12.75">
      <c r="A40" s="124" t="s">
        <v>572</v>
      </c>
      <c r="B40" s="124"/>
      <c r="C40" s="124"/>
      <c r="D40" s="124"/>
      <c r="E40" s="124"/>
      <c r="F40" s="52">
        <f>SUM(F38)</f>
        <v>2.1</v>
      </c>
    </row>
    <row r="41" spans="1:6" ht="12.75">
      <c r="A41" s="124" t="s">
        <v>573</v>
      </c>
      <c r="B41" s="124"/>
      <c r="C41" s="124"/>
      <c r="D41" s="124"/>
      <c r="E41" s="124"/>
      <c r="F41" s="52">
        <f>SUM(F39:F40)</f>
        <v>8.4524000000000008</v>
      </c>
    </row>
    <row r="42" spans="1:6" ht="12.75">
      <c r="A42" s="124" t="s">
        <v>574</v>
      </c>
      <c r="B42" s="124"/>
      <c r="C42" s="124"/>
      <c r="D42" s="124"/>
      <c r="E42" s="124"/>
      <c r="F42" s="52">
        <f>PRODUCT(F37*1.307)</f>
        <v>2.2497129599999997</v>
      </c>
    </row>
    <row r="43" spans="1:6" ht="12.75">
      <c r="A43" s="124" t="s">
        <v>575</v>
      </c>
      <c r="B43" s="124"/>
      <c r="C43" s="124"/>
      <c r="D43" s="124"/>
      <c r="E43" s="124"/>
      <c r="F43" s="52">
        <f>SUM(F41:F42)</f>
        <v>10.702112960000001</v>
      </c>
    </row>
    <row r="44" spans="1:6" ht="25.5">
      <c r="A44" s="53"/>
      <c r="B44" s="46" t="s">
        <v>22</v>
      </c>
      <c r="C44" s="53" t="s">
        <v>424</v>
      </c>
      <c r="D44" s="54"/>
      <c r="E44" s="55"/>
      <c r="F44" s="56"/>
    </row>
    <row r="45" spans="1:6" ht="12.75">
      <c r="A45" s="57"/>
      <c r="B45" s="20" t="s">
        <v>578</v>
      </c>
      <c r="C45" s="18" t="s">
        <v>577</v>
      </c>
      <c r="D45" s="50">
        <v>4.2500000000000003E-2</v>
      </c>
      <c r="E45" s="51">
        <v>70</v>
      </c>
      <c r="F45" s="21">
        <f>PRODUCT(D45*E45)</f>
        <v>2.9750000000000001</v>
      </c>
    </row>
    <row r="46" spans="1:6" ht="12.75">
      <c r="A46" s="124" t="s">
        <v>571</v>
      </c>
      <c r="B46" s="124"/>
      <c r="C46" s="124"/>
      <c r="D46" s="124"/>
      <c r="E46" s="124"/>
      <c r="F46" s="52"/>
    </row>
    <row r="47" spans="1:6" ht="12.75">
      <c r="A47" s="124" t="s">
        <v>572</v>
      </c>
      <c r="B47" s="124"/>
      <c r="C47" s="124"/>
      <c r="D47" s="124"/>
      <c r="E47" s="124"/>
      <c r="F47" s="52">
        <f>SUM(F45)</f>
        <v>2.9750000000000001</v>
      </c>
    </row>
    <row r="48" spans="1:6" ht="12.75">
      <c r="A48" s="124" t="s">
        <v>573</v>
      </c>
      <c r="B48" s="124"/>
      <c r="C48" s="124"/>
      <c r="D48" s="124"/>
      <c r="E48" s="124"/>
      <c r="F48" s="52">
        <f>SUM(F46:F47)</f>
        <v>2.9750000000000001</v>
      </c>
    </row>
    <row r="49" spans="1:6" ht="12.75">
      <c r="A49" s="124" t="s">
        <v>574</v>
      </c>
      <c r="B49" s="124"/>
      <c r="C49" s="124"/>
      <c r="D49" s="124"/>
      <c r="E49" s="124"/>
      <c r="F49" s="52"/>
    </row>
    <row r="50" spans="1:6" ht="12.75">
      <c r="A50" s="124" t="s">
        <v>575</v>
      </c>
      <c r="B50" s="124"/>
      <c r="C50" s="124"/>
      <c r="D50" s="124"/>
      <c r="E50" s="124"/>
      <c r="F50" s="52">
        <f>SUM(F48:F49)</f>
        <v>2.9750000000000001</v>
      </c>
    </row>
    <row r="51" spans="1:6" ht="12.75">
      <c r="A51" s="53"/>
      <c r="B51" s="58" t="s">
        <v>24</v>
      </c>
      <c r="C51" s="53" t="s">
        <v>12</v>
      </c>
      <c r="D51" s="54"/>
      <c r="E51" s="55"/>
      <c r="F51" s="56"/>
    </row>
    <row r="52" spans="1:6" ht="12.75">
      <c r="A52" s="57"/>
      <c r="B52" s="20" t="s">
        <v>579</v>
      </c>
      <c r="C52" s="18" t="s">
        <v>577</v>
      </c>
      <c r="D52" s="50">
        <v>0.95</v>
      </c>
      <c r="E52" s="51">
        <v>4.4000000000000004</v>
      </c>
      <c r="F52" s="21">
        <f>PRODUCT(D52*E52)</f>
        <v>4.18</v>
      </c>
    </row>
    <row r="53" spans="1:6" ht="12.75" customHeight="1">
      <c r="A53" s="124" t="s">
        <v>571</v>
      </c>
      <c r="B53" s="124"/>
      <c r="C53" s="124"/>
      <c r="D53" s="124"/>
      <c r="E53" s="124"/>
      <c r="F53" s="52">
        <f>SUM(F52)</f>
        <v>4.18</v>
      </c>
    </row>
    <row r="54" spans="1:6" ht="12.75" customHeight="1">
      <c r="A54" s="124" t="s">
        <v>572</v>
      </c>
      <c r="B54" s="124"/>
      <c r="C54" s="124"/>
      <c r="D54" s="124"/>
      <c r="E54" s="124"/>
      <c r="F54" s="52">
        <v>0</v>
      </c>
    </row>
    <row r="55" spans="1:6" ht="12.75" customHeight="1">
      <c r="A55" s="124" t="s">
        <v>573</v>
      </c>
      <c r="B55" s="124"/>
      <c r="C55" s="124"/>
      <c r="D55" s="124"/>
      <c r="E55" s="124"/>
      <c r="F55" s="52">
        <f>SUM(F53:F54)</f>
        <v>4.18</v>
      </c>
    </row>
    <row r="56" spans="1:6" ht="12.75" customHeight="1">
      <c r="A56" s="124" t="s">
        <v>574</v>
      </c>
      <c r="B56" s="124"/>
      <c r="C56" s="124"/>
      <c r="D56" s="124"/>
      <c r="E56" s="124"/>
      <c r="F56" s="52">
        <f>PRODUCT(F52*1.307)</f>
        <v>5.4632599999999991</v>
      </c>
    </row>
    <row r="57" spans="1:6" ht="12.75" customHeight="1">
      <c r="A57" s="124" t="s">
        <v>575</v>
      </c>
      <c r="B57" s="124"/>
      <c r="C57" s="124"/>
      <c r="D57" s="124"/>
      <c r="E57" s="124"/>
      <c r="F57" s="52">
        <f>SUM(F55:F56)</f>
        <v>9.6432599999999979</v>
      </c>
    </row>
    <row r="58" spans="1:6" ht="12.75" customHeight="1">
      <c r="A58" s="53"/>
      <c r="B58" s="46" t="s">
        <v>26</v>
      </c>
      <c r="C58" s="53" t="s">
        <v>279</v>
      </c>
      <c r="D58" s="54"/>
      <c r="E58" s="55"/>
      <c r="F58" s="56"/>
    </row>
    <row r="59" spans="1:6" ht="12.75" customHeight="1">
      <c r="A59" s="57"/>
      <c r="B59" s="20" t="s">
        <v>565</v>
      </c>
      <c r="C59" s="18" t="s">
        <v>577</v>
      </c>
      <c r="D59" s="50">
        <v>0.9</v>
      </c>
      <c r="E59" s="51">
        <v>3.26</v>
      </c>
      <c r="F59" s="21">
        <f>PRODUCT(D59*E59)</f>
        <v>2.9339999999999997</v>
      </c>
    </row>
    <row r="60" spans="1:6" ht="12.75" customHeight="1">
      <c r="A60" s="57"/>
      <c r="B60" s="20" t="s">
        <v>580</v>
      </c>
      <c r="C60" s="18" t="s">
        <v>577</v>
      </c>
      <c r="D60" s="50">
        <v>0.48199999999999998</v>
      </c>
      <c r="E60" s="51">
        <v>4.4000000000000004</v>
      </c>
      <c r="F60" s="21">
        <f>PRODUCT(D60*E60)</f>
        <v>2.1208</v>
      </c>
    </row>
    <row r="61" spans="1:6" ht="12.75" customHeight="1">
      <c r="A61" s="124" t="s">
        <v>571</v>
      </c>
      <c r="B61" s="124"/>
      <c r="C61" s="124"/>
      <c r="D61" s="124"/>
      <c r="E61" s="124"/>
      <c r="F61" s="52">
        <f>SUM(F59:F60)</f>
        <v>5.0548000000000002</v>
      </c>
    </row>
    <row r="62" spans="1:6" ht="12.75" customHeight="1">
      <c r="A62" s="124" t="s">
        <v>572</v>
      </c>
      <c r="B62" s="124"/>
      <c r="C62" s="124"/>
      <c r="D62" s="124"/>
      <c r="E62" s="124"/>
      <c r="F62" s="52"/>
    </row>
    <row r="63" spans="1:6" ht="12.75" customHeight="1">
      <c r="A63" s="124" t="s">
        <v>573</v>
      </c>
      <c r="B63" s="124"/>
      <c r="C63" s="124"/>
      <c r="D63" s="124"/>
      <c r="E63" s="124"/>
      <c r="F63" s="52">
        <f>SUM(F61:F62)</f>
        <v>5.0548000000000002</v>
      </c>
    </row>
    <row r="64" spans="1:6" ht="12.75" customHeight="1">
      <c r="A64" s="124" t="s">
        <v>574</v>
      </c>
      <c r="B64" s="124"/>
      <c r="C64" s="124"/>
      <c r="D64" s="124"/>
      <c r="E64" s="124"/>
      <c r="F64" s="52">
        <f>PRODUCT(F59*1.307)</f>
        <v>3.8347379999999993</v>
      </c>
    </row>
    <row r="65" spans="1:6" ht="12.75" customHeight="1">
      <c r="A65" s="124" t="s">
        <v>575</v>
      </c>
      <c r="B65" s="124"/>
      <c r="C65" s="124"/>
      <c r="D65" s="124"/>
      <c r="E65" s="124"/>
      <c r="F65" s="52">
        <f>SUM(F63:F64)</f>
        <v>8.8895379999999999</v>
      </c>
    </row>
    <row r="66" spans="1:6" ht="12.75" customHeight="1">
      <c r="A66" s="53"/>
      <c r="B66" s="46" t="s">
        <v>29</v>
      </c>
      <c r="C66" s="53" t="s">
        <v>424</v>
      </c>
      <c r="D66" s="54"/>
      <c r="E66" s="55"/>
      <c r="F66" s="56"/>
    </row>
    <row r="67" spans="1:6" ht="12.75" customHeight="1">
      <c r="A67" s="57"/>
      <c r="B67" s="20" t="s">
        <v>565</v>
      </c>
      <c r="C67" s="18" t="s">
        <v>577</v>
      </c>
      <c r="D67" s="50">
        <v>5.91</v>
      </c>
      <c r="E67" s="51">
        <v>3.26</v>
      </c>
      <c r="F67" s="21">
        <f>PRODUCT(D67*E67)</f>
        <v>19.2666</v>
      </c>
    </row>
    <row r="68" spans="1:6" ht="12.75" customHeight="1">
      <c r="A68" s="124" t="s">
        <v>571</v>
      </c>
      <c r="B68" s="124"/>
      <c r="C68" s="124"/>
      <c r="D68" s="124"/>
      <c r="E68" s="124"/>
      <c r="F68" s="52">
        <f>SUM(F67:F67)</f>
        <v>19.2666</v>
      </c>
    </row>
    <row r="69" spans="1:6" ht="12.75" customHeight="1">
      <c r="A69" s="124" t="s">
        <v>572</v>
      </c>
      <c r="B69" s="124"/>
      <c r="C69" s="124"/>
      <c r="D69" s="124"/>
      <c r="E69" s="124"/>
      <c r="F69" s="52"/>
    </row>
    <row r="70" spans="1:6" ht="12.75" customHeight="1">
      <c r="A70" s="124" t="s">
        <v>573</v>
      </c>
      <c r="B70" s="124"/>
      <c r="C70" s="124"/>
      <c r="D70" s="124"/>
      <c r="E70" s="124"/>
      <c r="F70" s="52">
        <f>SUM(F68:F69)</f>
        <v>19.2666</v>
      </c>
    </row>
    <row r="71" spans="1:6" ht="12.75" customHeight="1">
      <c r="A71" s="124" t="s">
        <v>574</v>
      </c>
      <c r="B71" s="124"/>
      <c r="C71" s="124"/>
      <c r="D71" s="124"/>
      <c r="E71" s="124"/>
      <c r="F71" s="52">
        <f>PRODUCT(F67*1.307)</f>
        <v>25.1814462</v>
      </c>
    </row>
    <row r="72" spans="1:6" ht="12.75" customHeight="1">
      <c r="A72" s="124" t="s">
        <v>575</v>
      </c>
      <c r="B72" s="124"/>
      <c r="C72" s="124"/>
      <c r="D72" s="124"/>
      <c r="E72" s="124"/>
      <c r="F72" s="52">
        <f>SUM(F70:F71)</f>
        <v>44.4480462</v>
      </c>
    </row>
    <row r="73" spans="1:6" ht="12.75" customHeight="1">
      <c r="A73" s="53"/>
      <c r="B73" s="46" t="s">
        <v>31</v>
      </c>
      <c r="C73" s="53" t="s">
        <v>424</v>
      </c>
      <c r="D73" s="54"/>
      <c r="E73" s="55"/>
      <c r="F73" s="56"/>
    </row>
    <row r="74" spans="1:6" ht="12.75" customHeight="1">
      <c r="A74" s="57"/>
      <c r="B74" s="20" t="s">
        <v>578</v>
      </c>
      <c r="C74" s="18" t="s">
        <v>577</v>
      </c>
      <c r="D74" s="50">
        <v>0.13589999999999999</v>
      </c>
      <c r="E74" s="51">
        <v>70</v>
      </c>
      <c r="F74" s="21">
        <f>PRODUCT(D74*E74)</f>
        <v>9.5129999999999999</v>
      </c>
    </row>
    <row r="75" spans="1:6" ht="12.75" customHeight="1">
      <c r="A75" s="124" t="s">
        <v>571</v>
      </c>
      <c r="B75" s="124"/>
      <c r="C75" s="124"/>
      <c r="D75" s="124"/>
      <c r="E75" s="124"/>
      <c r="F75" s="52"/>
    </row>
    <row r="76" spans="1:6" ht="12.75" customHeight="1">
      <c r="A76" s="124" t="s">
        <v>572</v>
      </c>
      <c r="B76" s="124"/>
      <c r="C76" s="124"/>
      <c r="D76" s="124"/>
      <c r="E76" s="124"/>
      <c r="F76" s="52">
        <f>SUM(F74)</f>
        <v>9.5129999999999999</v>
      </c>
    </row>
    <row r="77" spans="1:6" ht="12.75" customHeight="1">
      <c r="A77" s="124" t="s">
        <v>573</v>
      </c>
      <c r="B77" s="124"/>
      <c r="C77" s="124"/>
      <c r="D77" s="124"/>
      <c r="E77" s="124"/>
      <c r="F77" s="52">
        <f>SUM(F75:F76)</f>
        <v>9.5129999999999999</v>
      </c>
    </row>
    <row r="78" spans="1:6" ht="12.75" customHeight="1">
      <c r="A78" s="124" t="s">
        <v>574</v>
      </c>
      <c r="B78" s="124"/>
      <c r="C78" s="124"/>
      <c r="D78" s="124"/>
      <c r="E78" s="124"/>
      <c r="F78" s="52"/>
    </row>
    <row r="79" spans="1:6" ht="12.75" customHeight="1">
      <c r="A79" s="124" t="s">
        <v>575</v>
      </c>
      <c r="B79" s="124"/>
      <c r="C79" s="124"/>
      <c r="D79" s="124"/>
      <c r="E79" s="124"/>
      <c r="F79" s="52">
        <f>SUM(F77:F78)</f>
        <v>9.5129999999999999</v>
      </c>
    </row>
    <row r="80" spans="1:6" ht="12.75" customHeight="1">
      <c r="A80" s="45"/>
      <c r="B80" s="46" t="s">
        <v>34</v>
      </c>
      <c r="C80" s="45" t="s">
        <v>279</v>
      </c>
      <c r="D80" s="47"/>
      <c r="E80" s="48"/>
      <c r="F80" s="48"/>
    </row>
    <row r="81" spans="1:6" ht="12.75" customHeight="1">
      <c r="A81" s="49"/>
      <c r="B81" s="20" t="s">
        <v>563</v>
      </c>
      <c r="C81" s="18" t="s">
        <v>564</v>
      </c>
      <c r="D81" s="50">
        <v>0.75</v>
      </c>
      <c r="E81" s="51">
        <v>4.4000000000000004</v>
      </c>
      <c r="F81" s="21">
        <f>PRODUCT(D81*E81)</f>
        <v>3.3000000000000003</v>
      </c>
    </row>
    <row r="82" spans="1:6" ht="12.75" customHeight="1">
      <c r="A82" s="59"/>
      <c r="B82" s="60" t="s">
        <v>565</v>
      </c>
      <c r="C82" s="61" t="s">
        <v>564</v>
      </c>
      <c r="D82" s="62">
        <v>0.75</v>
      </c>
      <c r="E82" s="63">
        <v>3.26</v>
      </c>
      <c r="F82" s="64">
        <f>PRODUCT(D82*E82)</f>
        <v>2.4449999999999998</v>
      </c>
    </row>
    <row r="83" spans="1:6" ht="12.75" customHeight="1">
      <c r="A83" s="49"/>
      <c r="B83" s="65" t="s">
        <v>581</v>
      </c>
      <c r="C83" s="66" t="s">
        <v>103</v>
      </c>
      <c r="D83" s="67">
        <v>4</v>
      </c>
      <c r="E83" s="67">
        <v>2.6</v>
      </c>
      <c r="F83" s="21">
        <f>PRODUCT(D83*E83)</f>
        <v>10.4</v>
      </c>
    </row>
    <row r="84" spans="1:6" ht="12.75" customHeight="1">
      <c r="A84" s="49"/>
      <c r="B84" s="65" t="s">
        <v>582</v>
      </c>
      <c r="C84" s="66" t="s">
        <v>103</v>
      </c>
      <c r="D84" s="67">
        <v>1.06</v>
      </c>
      <c r="E84" s="67">
        <v>1.8</v>
      </c>
      <c r="F84" s="21">
        <f>PRODUCT(D84*E84)</f>
        <v>1.9080000000000001</v>
      </c>
    </row>
    <row r="85" spans="1:6" ht="12.75" customHeight="1">
      <c r="A85" s="49"/>
      <c r="B85" s="65" t="s">
        <v>583</v>
      </c>
      <c r="C85" s="66" t="s">
        <v>37</v>
      </c>
      <c r="D85" s="67">
        <v>0.15</v>
      </c>
      <c r="E85" s="67">
        <v>5</v>
      </c>
      <c r="F85" s="21">
        <f>PRODUCT(D85*E85)</f>
        <v>0.75</v>
      </c>
    </row>
    <row r="86" spans="1:6" ht="12.75" customHeight="1">
      <c r="A86" s="124" t="s">
        <v>571</v>
      </c>
      <c r="B86" s="124"/>
      <c r="C86" s="124"/>
      <c r="D86" s="124"/>
      <c r="E86" s="124"/>
      <c r="F86" s="68">
        <f>SUM(F81:F82)</f>
        <v>5.7450000000000001</v>
      </c>
    </row>
    <row r="87" spans="1:6" ht="12.75" customHeight="1">
      <c r="A87" s="124" t="s">
        <v>572</v>
      </c>
      <c r="B87" s="124"/>
      <c r="C87" s="124"/>
      <c r="D87" s="124"/>
      <c r="E87" s="124"/>
      <c r="F87" s="52">
        <f>SUM(F83:F85)</f>
        <v>13.058</v>
      </c>
    </row>
    <row r="88" spans="1:6" ht="12.75" customHeight="1">
      <c r="A88" s="124" t="s">
        <v>573</v>
      </c>
      <c r="B88" s="124"/>
      <c r="C88" s="124"/>
      <c r="D88" s="124"/>
      <c r="E88" s="124"/>
      <c r="F88" s="52">
        <f>SUM(F86:F87)</f>
        <v>18.803000000000001</v>
      </c>
    </row>
    <row r="89" spans="1:6" ht="12.75" customHeight="1">
      <c r="A89" s="124" t="s">
        <v>574</v>
      </c>
      <c r="B89" s="124"/>
      <c r="C89" s="124"/>
      <c r="D89" s="124"/>
      <c r="E89" s="124"/>
      <c r="F89" s="52">
        <f>PRODUCT(F86*1.307)</f>
        <v>7.5087149999999996</v>
      </c>
    </row>
    <row r="90" spans="1:6" ht="12.75" customHeight="1">
      <c r="A90" s="124" t="s">
        <v>575</v>
      </c>
      <c r="B90" s="124"/>
      <c r="C90" s="124"/>
      <c r="D90" s="124"/>
      <c r="E90" s="124"/>
      <c r="F90" s="52">
        <f>SUM(F88:F89)</f>
        <v>26.311715</v>
      </c>
    </row>
    <row r="91" spans="1:6" ht="12.75" customHeight="1">
      <c r="A91" s="45"/>
      <c r="B91" s="46" t="s">
        <v>36</v>
      </c>
      <c r="C91" s="45" t="s">
        <v>279</v>
      </c>
      <c r="D91" s="47"/>
      <c r="E91" s="48"/>
      <c r="F91" s="48"/>
    </row>
    <row r="92" spans="1:6" ht="12.75" customHeight="1">
      <c r="A92" s="49"/>
      <c r="B92" s="20" t="s">
        <v>584</v>
      </c>
      <c r="C92" s="18" t="s">
        <v>564</v>
      </c>
      <c r="D92" s="50">
        <v>7.0000000000000007E-2</v>
      </c>
      <c r="E92" s="51">
        <v>4.4000000000000004</v>
      </c>
      <c r="F92" s="21">
        <f>PRODUCT(D92*E92)</f>
        <v>0.30800000000000005</v>
      </c>
    </row>
    <row r="93" spans="1:6" ht="12.75" customHeight="1">
      <c r="A93" s="59"/>
      <c r="B93" s="60" t="s">
        <v>565</v>
      </c>
      <c r="C93" s="61" t="s">
        <v>564</v>
      </c>
      <c r="D93" s="62">
        <v>7.0000000000000007E-2</v>
      </c>
      <c r="E93" s="63">
        <v>3.26</v>
      </c>
      <c r="F93" s="64">
        <f>PRODUCT(D93*E93)</f>
        <v>0.22820000000000001</v>
      </c>
    </row>
    <row r="94" spans="1:6" ht="12.75" customHeight="1">
      <c r="A94" s="49"/>
      <c r="B94" s="65" t="s">
        <v>585</v>
      </c>
      <c r="C94" s="66" t="s">
        <v>37</v>
      </c>
      <c r="D94" s="67">
        <v>1.05</v>
      </c>
      <c r="E94" s="67">
        <v>2.5550000000000002</v>
      </c>
      <c r="F94" s="21">
        <f>PRODUCT(D94*E94)</f>
        <v>2.6827500000000004</v>
      </c>
    </row>
    <row r="95" spans="1:6" ht="12.75" customHeight="1">
      <c r="A95" s="49"/>
      <c r="B95" s="65" t="s">
        <v>586</v>
      </c>
      <c r="C95" s="66" t="s">
        <v>37</v>
      </c>
      <c r="D95" s="67">
        <v>0.08</v>
      </c>
      <c r="E95" s="67">
        <v>7</v>
      </c>
      <c r="F95" s="21">
        <f>PRODUCT(D95*E95)</f>
        <v>0.56000000000000005</v>
      </c>
    </row>
    <row r="96" spans="1:6" ht="12.75" customHeight="1">
      <c r="A96" s="124" t="s">
        <v>571</v>
      </c>
      <c r="B96" s="124"/>
      <c r="C96" s="124"/>
      <c r="D96" s="124"/>
      <c r="E96" s="124"/>
      <c r="F96" s="68">
        <f>SUM(F92:F93)</f>
        <v>0.53620000000000001</v>
      </c>
    </row>
    <row r="97" spans="1:6" ht="12.75" customHeight="1">
      <c r="A97" s="124" t="s">
        <v>572</v>
      </c>
      <c r="B97" s="124"/>
      <c r="C97" s="124"/>
      <c r="D97" s="124"/>
      <c r="E97" s="124"/>
      <c r="F97" s="52">
        <f>SUM(F94:F95)</f>
        <v>3.2427500000000005</v>
      </c>
    </row>
    <row r="98" spans="1:6" ht="12.75" customHeight="1">
      <c r="A98" s="124" t="s">
        <v>573</v>
      </c>
      <c r="B98" s="124"/>
      <c r="C98" s="124"/>
      <c r="D98" s="124"/>
      <c r="E98" s="124"/>
      <c r="F98" s="52">
        <f>SUM(F96:F97)</f>
        <v>3.7789500000000005</v>
      </c>
    </row>
    <row r="99" spans="1:6" ht="12.75" customHeight="1">
      <c r="A99" s="124" t="s">
        <v>574</v>
      </c>
      <c r="B99" s="124"/>
      <c r="C99" s="124"/>
      <c r="D99" s="124"/>
      <c r="E99" s="124"/>
      <c r="F99" s="52">
        <f>PRODUCT(F96*1.307)</f>
        <v>0.70081340000000003</v>
      </c>
    </row>
    <row r="100" spans="1:6" ht="12.75" customHeight="1">
      <c r="A100" s="124" t="s">
        <v>575</v>
      </c>
      <c r="B100" s="124"/>
      <c r="C100" s="124"/>
      <c r="D100" s="124"/>
      <c r="E100" s="124"/>
      <c r="F100" s="52">
        <f>SUM(F98:F99)</f>
        <v>4.4797634000000004</v>
      </c>
    </row>
    <row r="101" spans="1:6" ht="12.75" customHeight="1">
      <c r="A101" s="45"/>
      <c r="B101" s="46" t="s">
        <v>36</v>
      </c>
      <c r="C101" s="45" t="s">
        <v>279</v>
      </c>
      <c r="D101" s="47"/>
      <c r="E101" s="48"/>
      <c r="F101" s="48"/>
    </row>
    <row r="102" spans="1:6" ht="12.75" customHeight="1">
      <c r="A102" s="49"/>
      <c r="B102" s="20" t="s">
        <v>584</v>
      </c>
      <c r="C102" s="18" t="s">
        <v>564</v>
      </c>
      <c r="D102" s="50">
        <v>7.0000000000000007E-2</v>
      </c>
      <c r="E102" s="51">
        <v>4.4000000000000004</v>
      </c>
      <c r="F102" s="21">
        <f>PRODUCT(D102*E102)</f>
        <v>0.30800000000000005</v>
      </c>
    </row>
    <row r="103" spans="1:6" ht="12.75" customHeight="1">
      <c r="A103" s="59"/>
      <c r="B103" s="60" t="s">
        <v>565</v>
      </c>
      <c r="C103" s="61" t="s">
        <v>564</v>
      </c>
      <c r="D103" s="62">
        <v>7.0000000000000007E-2</v>
      </c>
      <c r="E103" s="63">
        <v>3.26</v>
      </c>
      <c r="F103" s="64">
        <f>PRODUCT(D103*E103)</f>
        <v>0.22820000000000001</v>
      </c>
    </row>
    <row r="104" spans="1:6" ht="12.75" customHeight="1">
      <c r="A104" s="49"/>
      <c r="B104" s="65" t="s">
        <v>587</v>
      </c>
      <c r="C104" s="66" t="s">
        <v>37</v>
      </c>
      <c r="D104" s="67">
        <v>1.05</v>
      </c>
      <c r="E104" s="67">
        <v>2.8279999999999998</v>
      </c>
      <c r="F104" s="21">
        <f>PRODUCT(D104*E104)</f>
        <v>2.9693999999999998</v>
      </c>
    </row>
    <row r="105" spans="1:6" ht="12.75" customHeight="1">
      <c r="A105" s="49"/>
      <c r="B105" s="65" t="s">
        <v>586</v>
      </c>
      <c r="C105" s="66" t="s">
        <v>37</v>
      </c>
      <c r="D105" s="67">
        <v>0.08</v>
      </c>
      <c r="E105" s="67">
        <v>7</v>
      </c>
      <c r="F105" s="21">
        <f>PRODUCT(D105*E105)</f>
        <v>0.56000000000000005</v>
      </c>
    </row>
    <row r="106" spans="1:6" ht="12.75" customHeight="1">
      <c r="A106" s="124" t="s">
        <v>571</v>
      </c>
      <c r="B106" s="124"/>
      <c r="C106" s="124"/>
      <c r="D106" s="124"/>
      <c r="E106" s="124"/>
      <c r="F106" s="68">
        <f>SUM(F102:F103)</f>
        <v>0.53620000000000001</v>
      </c>
    </row>
    <row r="107" spans="1:6" ht="12.75" customHeight="1">
      <c r="A107" s="124" t="s">
        <v>572</v>
      </c>
      <c r="B107" s="124"/>
      <c r="C107" s="124"/>
      <c r="D107" s="124"/>
      <c r="E107" s="124"/>
      <c r="F107" s="52">
        <f>SUM(F104:F105)</f>
        <v>3.5293999999999999</v>
      </c>
    </row>
    <row r="108" spans="1:6" ht="12.75" customHeight="1">
      <c r="A108" s="124" t="s">
        <v>573</v>
      </c>
      <c r="B108" s="124"/>
      <c r="C108" s="124"/>
      <c r="D108" s="124"/>
      <c r="E108" s="124"/>
      <c r="F108" s="52">
        <f>SUM(F106:F107)</f>
        <v>4.0655999999999999</v>
      </c>
    </row>
    <row r="109" spans="1:6" ht="12.75" customHeight="1">
      <c r="A109" s="124" t="s">
        <v>574</v>
      </c>
      <c r="B109" s="124"/>
      <c r="C109" s="124"/>
      <c r="D109" s="124"/>
      <c r="E109" s="124"/>
      <c r="F109" s="52">
        <f>PRODUCT(F106*1.307)</f>
        <v>0.70081340000000003</v>
      </c>
    </row>
    <row r="110" spans="1:6" ht="12.75" customHeight="1">
      <c r="A110" s="124" t="s">
        <v>575</v>
      </c>
      <c r="B110" s="124"/>
      <c r="C110" s="124"/>
      <c r="D110" s="124"/>
      <c r="E110" s="124"/>
      <c r="F110" s="52">
        <f>SUM(F108:F109)</f>
        <v>4.7664134000000002</v>
      </c>
    </row>
    <row r="111" spans="1:6" ht="12.75" customHeight="1">
      <c r="A111" s="45"/>
      <c r="B111" s="46" t="s">
        <v>41</v>
      </c>
      <c r="C111" s="45" t="s">
        <v>424</v>
      </c>
      <c r="D111" s="47"/>
      <c r="E111" s="48"/>
      <c r="F111" s="48"/>
    </row>
    <row r="112" spans="1:6" ht="12.75" customHeight="1">
      <c r="A112" s="49"/>
      <c r="B112" s="20" t="s">
        <v>580</v>
      </c>
      <c r="C112" s="18" t="s">
        <v>564</v>
      </c>
      <c r="D112" s="50">
        <v>9</v>
      </c>
      <c r="E112" s="51">
        <v>4.4000000000000004</v>
      </c>
      <c r="F112" s="21">
        <f>PRODUCT(D112*E112)</f>
        <v>39.6</v>
      </c>
    </row>
    <row r="113" spans="1:6" ht="12.75" customHeight="1">
      <c r="A113" s="59"/>
      <c r="B113" s="60" t="s">
        <v>565</v>
      </c>
      <c r="C113" s="61" t="s">
        <v>564</v>
      </c>
      <c r="D113" s="62">
        <v>9</v>
      </c>
      <c r="E113" s="63">
        <v>3.26</v>
      </c>
      <c r="F113" s="64">
        <f>PRODUCT(D113*E113)</f>
        <v>29.339999999999996</v>
      </c>
    </row>
    <row r="114" spans="1:6" ht="12.75" customHeight="1">
      <c r="A114" s="49"/>
      <c r="B114" s="65" t="s">
        <v>588</v>
      </c>
      <c r="C114" s="66" t="s">
        <v>424</v>
      </c>
      <c r="D114" s="67">
        <v>0.82</v>
      </c>
      <c r="E114" s="67">
        <v>100</v>
      </c>
      <c r="F114" s="21">
        <f>PRODUCT(D114*E114)</f>
        <v>82</v>
      </c>
    </row>
    <row r="115" spans="1:6" ht="12.75" customHeight="1">
      <c r="A115" s="49"/>
      <c r="B115" s="65" t="s">
        <v>589</v>
      </c>
      <c r="C115" s="66" t="s">
        <v>424</v>
      </c>
      <c r="D115" s="67">
        <v>0.8</v>
      </c>
      <c r="E115" s="67">
        <v>39.090000000000003</v>
      </c>
      <c r="F115" s="21">
        <f>PRODUCT(D115*E115)</f>
        <v>31.272000000000006</v>
      </c>
    </row>
    <row r="116" spans="1:6" ht="12.75" customHeight="1">
      <c r="A116" s="49"/>
      <c r="B116" s="69" t="s">
        <v>590</v>
      </c>
      <c r="C116" s="70" t="s">
        <v>37</v>
      </c>
      <c r="D116" s="71">
        <v>403.68</v>
      </c>
      <c r="E116" s="72">
        <v>0.52</v>
      </c>
      <c r="F116" s="21">
        <f>PRODUCT(D116*E116)</f>
        <v>209.9136</v>
      </c>
    </row>
    <row r="117" spans="1:6" ht="12.75" customHeight="1">
      <c r="A117" s="125" t="s">
        <v>571</v>
      </c>
      <c r="B117" s="125"/>
      <c r="C117" s="125"/>
      <c r="D117" s="125"/>
      <c r="E117" s="125"/>
      <c r="F117" s="68">
        <f>SUM(F112:F113)</f>
        <v>68.94</v>
      </c>
    </row>
    <row r="118" spans="1:6" ht="12.75" customHeight="1">
      <c r="A118" s="124" t="s">
        <v>572</v>
      </c>
      <c r="B118" s="124"/>
      <c r="C118" s="124"/>
      <c r="D118" s="124"/>
      <c r="E118" s="124"/>
      <c r="F118" s="52">
        <f>SUM(F114:F116)</f>
        <v>323.18560000000002</v>
      </c>
    </row>
    <row r="119" spans="1:6" ht="12.75" customHeight="1">
      <c r="A119" s="124" t="s">
        <v>573</v>
      </c>
      <c r="B119" s="124"/>
      <c r="C119" s="124"/>
      <c r="D119" s="124"/>
      <c r="E119" s="124"/>
      <c r="F119" s="52">
        <f>SUM(F117:F118)</f>
        <v>392.12560000000002</v>
      </c>
    </row>
    <row r="120" spans="1:6" ht="12.75" customHeight="1">
      <c r="A120" s="124" t="s">
        <v>574</v>
      </c>
      <c r="B120" s="124"/>
      <c r="C120" s="124"/>
      <c r="D120" s="124"/>
      <c r="E120" s="124"/>
      <c r="F120" s="52">
        <f>PRODUCT(F117*1.307)</f>
        <v>90.104579999999999</v>
      </c>
    </row>
    <row r="121" spans="1:6" ht="12.75" customHeight="1">
      <c r="A121" s="124" t="s">
        <v>575</v>
      </c>
      <c r="B121" s="124"/>
      <c r="C121" s="124"/>
      <c r="D121" s="124"/>
      <c r="E121" s="124"/>
      <c r="F121" s="52">
        <f>SUM(F119:F120)</f>
        <v>482.23018000000002</v>
      </c>
    </row>
    <row r="122" spans="1:6" ht="12.75">
      <c r="A122" s="73"/>
      <c r="B122" s="74" t="s">
        <v>43</v>
      </c>
      <c r="C122" s="53" t="s">
        <v>37</v>
      </c>
      <c r="D122" s="54"/>
      <c r="E122" s="55"/>
      <c r="F122" s="75"/>
    </row>
    <row r="123" spans="1:6" ht="12.75">
      <c r="A123" s="49"/>
      <c r="B123" s="20" t="s">
        <v>591</v>
      </c>
      <c r="C123" s="18" t="s">
        <v>564</v>
      </c>
      <c r="D123" s="50">
        <v>0.08</v>
      </c>
      <c r="E123" s="51">
        <v>8.61</v>
      </c>
      <c r="F123" s="21">
        <f>PRODUCT(D123*E123)</f>
        <v>0.68879999999999997</v>
      </c>
    </row>
    <row r="124" spans="1:6" ht="12.75">
      <c r="A124" s="49"/>
      <c r="B124" s="20" t="s">
        <v>592</v>
      </c>
      <c r="C124" s="18" t="s">
        <v>564</v>
      </c>
      <c r="D124" s="50">
        <v>0.08</v>
      </c>
      <c r="E124" s="51">
        <v>8.61</v>
      </c>
      <c r="F124" s="21">
        <f>PRODUCT(D124*E124)</f>
        <v>0.68879999999999997</v>
      </c>
    </row>
    <row r="125" spans="1:6" ht="12.75">
      <c r="A125" s="49"/>
      <c r="B125" s="20" t="s">
        <v>593</v>
      </c>
      <c r="C125" s="18" t="s">
        <v>37</v>
      </c>
      <c r="D125" s="50">
        <v>0.95</v>
      </c>
      <c r="E125" s="51">
        <v>4.5999999999999996</v>
      </c>
      <c r="F125" s="21">
        <f>PRODUCT(D125*E125)</f>
        <v>4.3699999999999992</v>
      </c>
    </row>
    <row r="126" spans="1:6" ht="12.75">
      <c r="A126" s="49"/>
      <c r="B126" s="20" t="s">
        <v>594</v>
      </c>
      <c r="C126" s="18" t="s">
        <v>37</v>
      </c>
      <c r="D126" s="50">
        <v>0.05</v>
      </c>
      <c r="E126" s="51">
        <v>9.5</v>
      </c>
      <c r="F126" s="21">
        <f>PRODUCT(D126*E126)</f>
        <v>0.47500000000000003</v>
      </c>
    </row>
    <row r="127" spans="1:6" ht="12.75" customHeight="1">
      <c r="A127" s="124" t="s">
        <v>571</v>
      </c>
      <c r="B127" s="124"/>
      <c r="C127" s="124"/>
      <c r="D127" s="124"/>
      <c r="E127" s="124"/>
      <c r="F127" s="52">
        <f>SUM(F123:F124)</f>
        <v>1.3775999999999999</v>
      </c>
    </row>
    <row r="128" spans="1:6" ht="12.75" customHeight="1">
      <c r="A128" s="124" t="s">
        <v>572</v>
      </c>
      <c r="B128" s="124"/>
      <c r="C128" s="124"/>
      <c r="D128" s="124"/>
      <c r="E128" s="124"/>
      <c r="F128" s="52">
        <f>SUM(F125:F126)</f>
        <v>4.8449999999999989</v>
      </c>
    </row>
    <row r="129" spans="1:6" ht="12.75" customHeight="1">
      <c r="A129" s="124" t="s">
        <v>573</v>
      </c>
      <c r="B129" s="124"/>
      <c r="C129" s="124"/>
      <c r="D129" s="124"/>
      <c r="E129" s="124"/>
      <c r="F129" s="52">
        <f>SUM(F127:F128)</f>
        <v>6.222599999999999</v>
      </c>
    </row>
    <row r="130" spans="1:6" ht="12.75" customHeight="1">
      <c r="A130" s="124" t="s">
        <v>574</v>
      </c>
      <c r="B130" s="124"/>
      <c r="C130" s="124"/>
      <c r="D130" s="124"/>
      <c r="E130" s="124"/>
      <c r="F130" s="52">
        <f>PRODUCT(F127*1.307)</f>
        <v>1.8005231999999998</v>
      </c>
    </row>
    <row r="131" spans="1:6" ht="12.75" customHeight="1">
      <c r="A131" s="124" t="s">
        <v>575</v>
      </c>
      <c r="B131" s="124"/>
      <c r="C131" s="124"/>
      <c r="D131" s="124"/>
      <c r="E131" s="124"/>
      <c r="F131" s="52">
        <f>SUM(F129:F130)</f>
        <v>8.0231231999999988</v>
      </c>
    </row>
    <row r="132" spans="1:6" ht="38.25">
      <c r="A132" s="53"/>
      <c r="B132" s="74" t="s">
        <v>45</v>
      </c>
      <c r="C132" s="53" t="s">
        <v>12</v>
      </c>
      <c r="D132" s="54"/>
      <c r="E132" s="55"/>
      <c r="F132" s="56"/>
    </row>
    <row r="133" spans="1:6" ht="12.75">
      <c r="A133" s="57"/>
      <c r="B133" s="20" t="s">
        <v>595</v>
      </c>
      <c r="C133" s="18" t="s">
        <v>577</v>
      </c>
      <c r="D133" s="50">
        <v>0.5</v>
      </c>
      <c r="E133" s="51">
        <v>5.38</v>
      </c>
      <c r="F133" s="21">
        <f>PRODUCT(D133*E133)</f>
        <v>2.69</v>
      </c>
    </row>
    <row r="134" spans="1:6" ht="12.75">
      <c r="A134" s="57"/>
      <c r="B134" s="20" t="s">
        <v>596</v>
      </c>
      <c r="C134" s="18" t="s">
        <v>577</v>
      </c>
      <c r="D134" s="50">
        <v>0.5</v>
      </c>
      <c r="E134" s="51">
        <v>3.26</v>
      </c>
      <c r="F134" s="21">
        <f>PRODUCT(D134*E134)</f>
        <v>1.63</v>
      </c>
    </row>
    <row r="135" spans="1:6" ht="12.75">
      <c r="A135" s="57"/>
      <c r="B135" s="20" t="s">
        <v>597</v>
      </c>
      <c r="C135" s="18" t="s">
        <v>598</v>
      </c>
      <c r="D135" s="50">
        <v>1.05</v>
      </c>
      <c r="E135" s="51">
        <v>124.7</v>
      </c>
      <c r="F135" s="21">
        <f>PRODUCT(D135*E135)</f>
        <v>130.935</v>
      </c>
    </row>
    <row r="136" spans="1:6" ht="12.75" customHeight="1">
      <c r="A136" s="124" t="s">
        <v>571</v>
      </c>
      <c r="B136" s="124"/>
      <c r="C136" s="124"/>
      <c r="D136" s="124"/>
      <c r="E136" s="124"/>
      <c r="F136" s="52">
        <f>SUM(F133:F134)</f>
        <v>4.32</v>
      </c>
    </row>
    <row r="137" spans="1:6" ht="12.75" customHeight="1">
      <c r="A137" s="124" t="s">
        <v>572</v>
      </c>
      <c r="B137" s="124"/>
      <c r="C137" s="124"/>
      <c r="D137" s="124"/>
      <c r="E137" s="124"/>
      <c r="F137" s="52">
        <f>SUM(F135)</f>
        <v>130.935</v>
      </c>
    </row>
    <row r="138" spans="1:6" ht="12.75" customHeight="1">
      <c r="A138" s="124" t="s">
        <v>573</v>
      </c>
      <c r="B138" s="124"/>
      <c r="C138" s="124"/>
      <c r="D138" s="124"/>
      <c r="E138" s="124"/>
      <c r="F138" s="52">
        <f>SUM(F136:F137)</f>
        <v>135.255</v>
      </c>
    </row>
    <row r="139" spans="1:6" ht="12.75" customHeight="1">
      <c r="A139" s="124" t="s">
        <v>574</v>
      </c>
      <c r="B139" s="124"/>
      <c r="C139" s="124"/>
      <c r="D139" s="124"/>
      <c r="E139" s="124"/>
      <c r="F139" s="52">
        <f>PRODUCT(F136*1.307)</f>
        <v>5.6462399999999997</v>
      </c>
    </row>
    <row r="140" spans="1:6" ht="12.75" customHeight="1">
      <c r="A140" s="124" t="s">
        <v>575</v>
      </c>
      <c r="B140" s="124"/>
      <c r="C140" s="124"/>
      <c r="D140" s="124"/>
      <c r="E140" s="124"/>
      <c r="F140" s="52">
        <f>SUM(F138:F139)</f>
        <v>140.90124</v>
      </c>
    </row>
    <row r="141" spans="1:6" ht="12.75" customHeight="1">
      <c r="A141" s="45"/>
      <c r="B141" s="46" t="s">
        <v>48</v>
      </c>
      <c r="C141" s="45" t="s">
        <v>279</v>
      </c>
      <c r="D141" s="47"/>
      <c r="E141" s="48"/>
      <c r="F141" s="48"/>
    </row>
    <row r="142" spans="1:6" ht="12.75" customHeight="1">
      <c r="A142" s="49"/>
      <c r="B142" s="20" t="s">
        <v>580</v>
      </c>
      <c r="C142" s="18" t="s">
        <v>564</v>
      </c>
      <c r="D142" s="50">
        <v>0.65</v>
      </c>
      <c r="E142" s="51">
        <v>4.4000000000000004</v>
      </c>
      <c r="F142" s="21">
        <f>PRODUCT(D142*E142)</f>
        <v>2.8600000000000003</v>
      </c>
    </row>
    <row r="143" spans="1:6" ht="12.75" customHeight="1">
      <c r="A143" s="59"/>
      <c r="B143" s="60" t="s">
        <v>565</v>
      </c>
      <c r="C143" s="61" t="s">
        <v>564</v>
      </c>
      <c r="D143" s="62">
        <v>0.65</v>
      </c>
      <c r="E143" s="63">
        <v>3.26</v>
      </c>
      <c r="F143" s="64">
        <f>PRODUCT(D143*E143)</f>
        <v>2.1189999999999998</v>
      </c>
    </row>
    <row r="144" spans="1:6" ht="12.75" customHeight="1">
      <c r="A144" s="49"/>
      <c r="B144" s="65" t="s">
        <v>599</v>
      </c>
      <c r="C144" s="66" t="s">
        <v>83</v>
      </c>
      <c r="D144" s="67">
        <v>30</v>
      </c>
      <c r="E144" s="67">
        <v>0.42</v>
      </c>
      <c r="F144" s="21">
        <f>PRODUCT(D144*E144)</f>
        <v>12.6</v>
      </c>
    </row>
    <row r="145" spans="1:6" ht="12.75" customHeight="1">
      <c r="A145" s="49"/>
      <c r="B145" s="65" t="s">
        <v>589</v>
      </c>
      <c r="C145" s="66" t="s">
        <v>424</v>
      </c>
      <c r="D145" s="67">
        <v>0.02</v>
      </c>
      <c r="E145" s="67">
        <v>39.090000000000003</v>
      </c>
      <c r="F145" s="21">
        <f>PRODUCT(D145*E145)</f>
        <v>0.78180000000000005</v>
      </c>
    </row>
    <row r="146" spans="1:6" ht="12.75" customHeight="1">
      <c r="A146" s="49"/>
      <c r="B146" s="69" t="s">
        <v>590</v>
      </c>
      <c r="C146" s="70" t="s">
        <v>37</v>
      </c>
      <c r="D146" s="71">
        <v>3.45</v>
      </c>
      <c r="E146" s="72">
        <v>0.52</v>
      </c>
      <c r="F146" s="21">
        <f>PRODUCT(D146*E146)</f>
        <v>1.7940000000000003</v>
      </c>
    </row>
    <row r="147" spans="1:6" ht="12.75" customHeight="1">
      <c r="A147" s="125" t="s">
        <v>571</v>
      </c>
      <c r="B147" s="125"/>
      <c r="C147" s="125"/>
      <c r="D147" s="125"/>
      <c r="E147" s="125"/>
      <c r="F147" s="68">
        <f>SUM(F142:F143)</f>
        <v>4.9790000000000001</v>
      </c>
    </row>
    <row r="148" spans="1:6" ht="12.75" customHeight="1">
      <c r="A148" s="124" t="s">
        <v>572</v>
      </c>
      <c r="B148" s="124"/>
      <c r="C148" s="124"/>
      <c r="D148" s="124"/>
      <c r="E148" s="124"/>
      <c r="F148" s="52">
        <f>SUM(F144:F146)</f>
        <v>15.175800000000001</v>
      </c>
    </row>
    <row r="149" spans="1:6" ht="12.75" customHeight="1">
      <c r="A149" s="124" t="s">
        <v>573</v>
      </c>
      <c r="B149" s="124"/>
      <c r="C149" s="124"/>
      <c r="D149" s="124"/>
      <c r="E149" s="124"/>
      <c r="F149" s="52">
        <f>SUM(F147:F148)</f>
        <v>20.154800000000002</v>
      </c>
    </row>
    <row r="150" spans="1:6" ht="12.75" customHeight="1">
      <c r="A150" s="124" t="s">
        <v>574</v>
      </c>
      <c r="B150" s="124"/>
      <c r="C150" s="124"/>
      <c r="D150" s="124"/>
      <c r="E150" s="124"/>
      <c r="F150" s="52">
        <f>PRODUCT(F147*1.307)</f>
        <v>6.5075529999999997</v>
      </c>
    </row>
    <row r="151" spans="1:6" ht="12.75" customHeight="1">
      <c r="A151" s="124" t="s">
        <v>575</v>
      </c>
      <c r="B151" s="124"/>
      <c r="C151" s="124"/>
      <c r="D151" s="124"/>
      <c r="E151" s="124"/>
      <c r="F151" s="52">
        <f>SUM(F149:F150)</f>
        <v>26.662353000000003</v>
      </c>
    </row>
    <row r="152" spans="1:6" ht="12.75" customHeight="1">
      <c r="A152" s="45"/>
      <c r="B152" s="46" t="s">
        <v>50</v>
      </c>
      <c r="C152" s="45" t="s">
        <v>424</v>
      </c>
      <c r="D152" s="47"/>
      <c r="E152" s="48"/>
      <c r="F152" s="48"/>
    </row>
    <row r="153" spans="1:6" ht="12.75" customHeight="1">
      <c r="A153" s="49"/>
      <c r="B153" s="20" t="s">
        <v>580</v>
      </c>
      <c r="C153" s="18" t="s">
        <v>564</v>
      </c>
      <c r="D153" s="50">
        <v>12</v>
      </c>
      <c r="E153" s="51">
        <v>4.4000000000000004</v>
      </c>
      <c r="F153" s="21">
        <f>PRODUCT(D153*E153)</f>
        <v>52.800000000000004</v>
      </c>
    </row>
    <row r="154" spans="1:6" ht="12.75" customHeight="1">
      <c r="A154" s="59"/>
      <c r="B154" s="60" t="s">
        <v>565</v>
      </c>
      <c r="C154" s="61" t="s">
        <v>564</v>
      </c>
      <c r="D154" s="62">
        <v>12</v>
      </c>
      <c r="E154" s="63">
        <v>3.26</v>
      </c>
      <c r="F154" s="64">
        <f>PRODUCT(D154*E154)</f>
        <v>39.119999999999997</v>
      </c>
    </row>
    <row r="155" spans="1:6" ht="12.75" customHeight="1">
      <c r="A155" s="49"/>
      <c r="B155" s="65" t="s">
        <v>600</v>
      </c>
      <c r="C155" s="66" t="s">
        <v>424</v>
      </c>
      <c r="D155" s="67">
        <v>756.56</v>
      </c>
      <c r="E155" s="67">
        <v>1</v>
      </c>
      <c r="F155" s="21">
        <f>PRODUCT(D155*E155)</f>
        <v>756.56</v>
      </c>
    </row>
    <row r="156" spans="1:6" ht="12.75" customHeight="1">
      <c r="A156" s="124" t="s">
        <v>571</v>
      </c>
      <c r="B156" s="124"/>
      <c r="C156" s="124"/>
      <c r="D156" s="124"/>
      <c r="E156" s="124"/>
      <c r="F156" s="68">
        <f>SUM(F153:F154)</f>
        <v>91.92</v>
      </c>
    </row>
    <row r="157" spans="1:6" ht="12.75" customHeight="1">
      <c r="A157" s="124" t="s">
        <v>572</v>
      </c>
      <c r="B157" s="124"/>
      <c r="C157" s="124"/>
      <c r="D157" s="124"/>
      <c r="E157" s="124"/>
      <c r="F157" s="52">
        <f>SUM(F155:F155)</f>
        <v>756.56</v>
      </c>
    </row>
    <row r="158" spans="1:6" ht="12.75" customHeight="1">
      <c r="A158" s="124" t="s">
        <v>573</v>
      </c>
      <c r="B158" s="124"/>
      <c r="C158" s="124"/>
      <c r="D158" s="124"/>
      <c r="E158" s="124"/>
      <c r="F158" s="52">
        <f>SUM(F156:F157)</f>
        <v>848.4799999999999</v>
      </c>
    </row>
    <row r="159" spans="1:6" ht="12.75" customHeight="1">
      <c r="A159" s="124" t="s">
        <v>574</v>
      </c>
      <c r="B159" s="124"/>
      <c r="C159" s="124"/>
      <c r="D159" s="124"/>
      <c r="E159" s="124"/>
      <c r="F159" s="52">
        <f>PRODUCT(F156*1.307)</f>
        <v>120.13943999999999</v>
      </c>
    </row>
    <row r="160" spans="1:6" ht="12.75" customHeight="1">
      <c r="A160" s="124" t="s">
        <v>575</v>
      </c>
      <c r="B160" s="124"/>
      <c r="C160" s="124"/>
      <c r="D160" s="124"/>
      <c r="E160" s="124"/>
      <c r="F160" s="52">
        <f>SUM(F158:F159)</f>
        <v>968.61943999999994</v>
      </c>
    </row>
    <row r="161" spans="1:6" ht="12.75" customHeight="1">
      <c r="A161" s="45"/>
      <c r="B161" s="76" t="s">
        <v>52</v>
      </c>
      <c r="C161" s="45" t="s">
        <v>279</v>
      </c>
      <c r="D161" s="47"/>
      <c r="E161" s="48"/>
      <c r="F161" s="48"/>
    </row>
    <row r="162" spans="1:6" ht="12.75" customHeight="1">
      <c r="A162" s="49"/>
      <c r="B162" s="20" t="s">
        <v>601</v>
      </c>
      <c r="C162" s="18" t="s">
        <v>564</v>
      </c>
      <c r="D162" s="50">
        <v>1.4</v>
      </c>
      <c r="E162" s="51">
        <v>4.4000000000000004</v>
      </c>
      <c r="F162" s="21">
        <f>PRODUCT(D162*E162)</f>
        <v>6.16</v>
      </c>
    </row>
    <row r="163" spans="1:6" ht="12.75" customHeight="1">
      <c r="A163" s="59"/>
      <c r="B163" s="60" t="s">
        <v>565</v>
      </c>
      <c r="C163" s="61" t="s">
        <v>564</v>
      </c>
      <c r="D163" s="62">
        <v>1.4</v>
      </c>
      <c r="E163" s="63">
        <v>3.26</v>
      </c>
      <c r="F163" s="64">
        <f>PRODUCT(D163*E163)</f>
        <v>4.5639999999999992</v>
      </c>
    </row>
    <row r="164" spans="1:6" ht="12.75" customHeight="1">
      <c r="A164" s="49"/>
      <c r="B164" s="77" t="s">
        <v>52</v>
      </c>
      <c r="C164" s="66" t="s">
        <v>279</v>
      </c>
      <c r="D164" s="67">
        <v>57.34</v>
      </c>
      <c r="E164" s="67">
        <v>1</v>
      </c>
      <c r="F164" s="21">
        <f>PRODUCT(D164*E164)</f>
        <v>57.34</v>
      </c>
    </row>
    <row r="165" spans="1:6" ht="12.75" customHeight="1">
      <c r="A165" s="125" t="s">
        <v>571</v>
      </c>
      <c r="B165" s="125"/>
      <c r="C165" s="125"/>
      <c r="D165" s="125"/>
      <c r="E165" s="125"/>
      <c r="F165" s="68">
        <f>SUM(F162:F163)</f>
        <v>10.724</v>
      </c>
    </row>
    <row r="166" spans="1:6" ht="12.75" customHeight="1">
      <c r="A166" s="124" t="s">
        <v>572</v>
      </c>
      <c r="B166" s="124"/>
      <c r="C166" s="124"/>
      <c r="D166" s="124"/>
      <c r="E166" s="124"/>
      <c r="F166" s="52">
        <f>SUM(F164:F164)</f>
        <v>57.34</v>
      </c>
    </row>
    <row r="167" spans="1:6" ht="12.75" customHeight="1">
      <c r="A167" s="124" t="s">
        <v>573</v>
      </c>
      <c r="B167" s="124"/>
      <c r="C167" s="124"/>
      <c r="D167" s="124"/>
      <c r="E167" s="124"/>
      <c r="F167" s="52">
        <f>SUM(F165:F166)</f>
        <v>68.064000000000007</v>
      </c>
    </row>
    <row r="168" spans="1:6" ht="12.75" customHeight="1">
      <c r="A168" s="124" t="s">
        <v>574</v>
      </c>
      <c r="B168" s="124"/>
      <c r="C168" s="124"/>
      <c r="D168" s="124"/>
      <c r="E168" s="124"/>
      <c r="F168" s="52">
        <f>PRODUCT(F165*1.307)</f>
        <v>14.016268</v>
      </c>
    </row>
    <row r="169" spans="1:6" ht="12.75" customHeight="1">
      <c r="A169" s="124" t="s">
        <v>575</v>
      </c>
      <c r="B169" s="124"/>
      <c r="C169" s="124"/>
      <c r="D169" s="124"/>
      <c r="E169" s="124"/>
      <c r="F169" s="52">
        <f>SUM(F167:F168)</f>
        <v>82.080268000000004</v>
      </c>
    </row>
    <row r="170" spans="1:6" ht="12.75" customHeight="1">
      <c r="A170" s="45"/>
      <c r="B170" s="46" t="s">
        <v>55</v>
      </c>
      <c r="C170" s="45" t="s">
        <v>279</v>
      </c>
      <c r="D170" s="47"/>
      <c r="E170" s="48"/>
      <c r="F170" s="48"/>
    </row>
    <row r="171" spans="1:6" ht="12.75" customHeight="1">
      <c r="A171" s="49"/>
      <c r="B171" s="20" t="s">
        <v>580</v>
      </c>
      <c r="C171" s="18" t="s">
        <v>564</v>
      </c>
      <c r="D171" s="50">
        <v>0.12</v>
      </c>
      <c r="E171" s="51">
        <v>4.4000000000000004</v>
      </c>
      <c r="F171" s="21">
        <f>PRODUCT(D171*E171)</f>
        <v>0.52800000000000002</v>
      </c>
    </row>
    <row r="172" spans="1:6" ht="12.75" customHeight="1">
      <c r="A172" s="59"/>
      <c r="B172" s="60" t="s">
        <v>565</v>
      </c>
      <c r="C172" s="61" t="s">
        <v>564</v>
      </c>
      <c r="D172" s="62">
        <v>0.12</v>
      </c>
      <c r="E172" s="63">
        <v>3.26</v>
      </c>
      <c r="F172" s="64">
        <f>PRODUCT(D172*E172)</f>
        <v>0.39119999999999994</v>
      </c>
    </row>
    <row r="173" spans="1:6" ht="12.75" customHeight="1">
      <c r="A173" s="49"/>
      <c r="B173" s="65" t="s">
        <v>589</v>
      </c>
      <c r="C173" s="66" t="s">
        <v>424</v>
      </c>
      <c r="D173" s="67">
        <v>6.4999999999999997E-3</v>
      </c>
      <c r="E173" s="67">
        <v>39.090000000000003</v>
      </c>
      <c r="F173" s="21">
        <f>PRODUCT(D173*E173)</f>
        <v>0.25408500000000001</v>
      </c>
    </row>
    <row r="174" spans="1:6" ht="12.75" customHeight="1">
      <c r="A174" s="49"/>
      <c r="B174" s="69" t="s">
        <v>590</v>
      </c>
      <c r="C174" s="70" t="s">
        <v>37</v>
      </c>
      <c r="D174" s="71">
        <v>1.55</v>
      </c>
      <c r="E174" s="72">
        <v>0.52</v>
      </c>
      <c r="F174" s="21">
        <f>PRODUCT(D174*E174)</f>
        <v>0.80600000000000005</v>
      </c>
    </row>
    <row r="175" spans="1:6" ht="12.75" customHeight="1">
      <c r="A175" s="125" t="s">
        <v>571</v>
      </c>
      <c r="B175" s="125"/>
      <c r="C175" s="125"/>
      <c r="D175" s="125"/>
      <c r="E175" s="125"/>
      <c r="F175" s="68">
        <f>SUM(F171:F172)</f>
        <v>0.91920000000000002</v>
      </c>
    </row>
    <row r="176" spans="1:6" ht="12.75" customHeight="1">
      <c r="A176" s="124" t="s">
        <v>572</v>
      </c>
      <c r="B176" s="124"/>
      <c r="C176" s="124"/>
      <c r="D176" s="124"/>
      <c r="E176" s="124"/>
      <c r="F176" s="52">
        <f>SUM(F173:F174)</f>
        <v>1.0600849999999999</v>
      </c>
    </row>
    <row r="177" spans="1:6" ht="12.75" customHeight="1">
      <c r="A177" s="124" t="s">
        <v>573</v>
      </c>
      <c r="B177" s="124"/>
      <c r="C177" s="124"/>
      <c r="D177" s="124"/>
      <c r="E177" s="124"/>
      <c r="F177" s="52">
        <f>SUM(F175:F176)</f>
        <v>1.979285</v>
      </c>
    </row>
    <row r="178" spans="1:6" ht="12.75" customHeight="1">
      <c r="A178" s="124" t="s">
        <v>574</v>
      </c>
      <c r="B178" s="124"/>
      <c r="C178" s="124"/>
      <c r="D178" s="124"/>
      <c r="E178" s="124"/>
      <c r="F178" s="52">
        <f>PRODUCT(F175*1.307)</f>
        <v>1.2013943999999999</v>
      </c>
    </row>
    <row r="179" spans="1:6" ht="12.75" customHeight="1">
      <c r="A179" s="124" t="s">
        <v>575</v>
      </c>
      <c r="B179" s="124"/>
      <c r="C179" s="124"/>
      <c r="D179" s="124"/>
      <c r="E179" s="124"/>
      <c r="F179" s="52">
        <f>SUM(F177:F178)</f>
        <v>3.1806793999999998</v>
      </c>
    </row>
    <row r="180" spans="1:6" ht="12.75" customHeight="1">
      <c r="A180" s="45"/>
      <c r="B180" s="46" t="s">
        <v>57</v>
      </c>
      <c r="C180" s="45" t="s">
        <v>279</v>
      </c>
      <c r="D180" s="47"/>
      <c r="E180" s="48"/>
      <c r="F180" s="48"/>
    </row>
    <row r="181" spans="1:6" ht="12.75" customHeight="1">
      <c r="A181" s="49"/>
      <c r="B181" s="20" t="s">
        <v>580</v>
      </c>
      <c r="C181" s="18" t="s">
        <v>564</v>
      </c>
      <c r="D181" s="50">
        <v>0.85</v>
      </c>
      <c r="E181" s="51">
        <v>4.4000000000000004</v>
      </c>
      <c r="F181" s="21">
        <f>PRODUCT(D181*E181)</f>
        <v>3.74</v>
      </c>
    </row>
    <row r="182" spans="1:6" ht="12.75" customHeight="1">
      <c r="A182" s="59"/>
      <c r="B182" s="60" t="s">
        <v>565</v>
      </c>
      <c r="C182" s="61" t="s">
        <v>564</v>
      </c>
      <c r="D182" s="62">
        <v>0.85</v>
      </c>
      <c r="E182" s="63">
        <v>3.26</v>
      </c>
      <c r="F182" s="64">
        <f>PRODUCT(D182*E182)</f>
        <v>2.7709999999999999</v>
      </c>
    </row>
    <row r="183" spans="1:6" ht="12.75" customHeight="1">
      <c r="A183" s="49"/>
      <c r="B183" s="65" t="s">
        <v>589</v>
      </c>
      <c r="C183" s="66" t="s">
        <v>424</v>
      </c>
      <c r="D183" s="67">
        <v>8.9999999999999993E-3</v>
      </c>
      <c r="E183" s="67">
        <v>39.090000000000003</v>
      </c>
      <c r="F183" s="21">
        <f>PRODUCT(D183*E183)</f>
        <v>0.35181000000000001</v>
      </c>
    </row>
    <row r="184" spans="1:6" ht="12.75" customHeight="1">
      <c r="A184" s="49"/>
      <c r="B184" s="69" t="s">
        <v>590</v>
      </c>
      <c r="C184" s="70" t="s">
        <v>37</v>
      </c>
      <c r="D184" s="71">
        <v>4.87</v>
      </c>
      <c r="E184" s="72">
        <v>0.52</v>
      </c>
      <c r="F184" s="21">
        <f>PRODUCT(D184*E184)</f>
        <v>2.5324</v>
      </c>
    </row>
    <row r="185" spans="1:6" ht="12.75" customHeight="1">
      <c r="A185" s="125" t="s">
        <v>571</v>
      </c>
      <c r="B185" s="125"/>
      <c r="C185" s="125"/>
      <c r="D185" s="125"/>
      <c r="E185" s="125"/>
      <c r="F185" s="68">
        <f>SUM(F181:F182)</f>
        <v>6.5110000000000001</v>
      </c>
    </row>
    <row r="186" spans="1:6" ht="12.75" customHeight="1">
      <c r="A186" s="124" t="s">
        <v>572</v>
      </c>
      <c r="B186" s="124"/>
      <c r="C186" s="124"/>
      <c r="D186" s="124"/>
      <c r="E186" s="124"/>
      <c r="F186" s="52">
        <f>SUM(F183:F184)</f>
        <v>2.8842099999999999</v>
      </c>
    </row>
    <row r="187" spans="1:6" ht="12.75" customHeight="1">
      <c r="A187" s="124" t="s">
        <v>573</v>
      </c>
      <c r="B187" s="124"/>
      <c r="C187" s="124"/>
      <c r="D187" s="124"/>
      <c r="E187" s="124"/>
      <c r="F187" s="52">
        <f>SUM(F185:F186)</f>
        <v>9.3952100000000005</v>
      </c>
    </row>
    <row r="188" spans="1:6" ht="12.75" customHeight="1">
      <c r="A188" s="124" t="s">
        <v>574</v>
      </c>
      <c r="B188" s="124"/>
      <c r="C188" s="124"/>
      <c r="D188" s="124"/>
      <c r="E188" s="124"/>
      <c r="F188" s="52">
        <f>PRODUCT(F185*1.307)</f>
        <v>8.5098769999999995</v>
      </c>
    </row>
    <row r="189" spans="1:6" ht="12.75" customHeight="1">
      <c r="A189" s="124" t="s">
        <v>575</v>
      </c>
      <c r="B189" s="124"/>
      <c r="C189" s="124"/>
      <c r="D189" s="124"/>
      <c r="E189" s="124"/>
      <c r="F189" s="52">
        <f>SUM(F187:F188)</f>
        <v>17.905087000000002</v>
      </c>
    </row>
    <row r="190" spans="1:6" ht="12.75" customHeight="1">
      <c r="A190" s="45"/>
      <c r="B190" s="46" t="s">
        <v>59</v>
      </c>
      <c r="C190" s="45" t="s">
        <v>279</v>
      </c>
      <c r="D190" s="47"/>
      <c r="E190" s="48"/>
      <c r="F190" s="48"/>
    </row>
    <row r="191" spans="1:6" ht="12.75" customHeight="1">
      <c r="A191" s="49"/>
      <c r="B191" s="20" t="s">
        <v>580</v>
      </c>
      <c r="C191" s="18" t="s">
        <v>564</v>
      </c>
      <c r="D191" s="50">
        <v>0.4</v>
      </c>
      <c r="E191" s="51">
        <v>4.4000000000000004</v>
      </c>
      <c r="F191" s="21">
        <f>PRODUCT(D191*E191)</f>
        <v>1.7600000000000002</v>
      </c>
    </row>
    <row r="192" spans="1:6" ht="12.75" customHeight="1">
      <c r="A192" s="59"/>
      <c r="B192" s="60" t="s">
        <v>565</v>
      </c>
      <c r="C192" s="61" t="s">
        <v>564</v>
      </c>
      <c r="D192" s="62">
        <v>0.4</v>
      </c>
      <c r="E192" s="63">
        <v>3.26</v>
      </c>
      <c r="F192" s="64">
        <f>PRODUCT(D192*E192)</f>
        <v>1.304</v>
      </c>
    </row>
    <row r="193" spans="1:6" ht="12.75" customHeight="1">
      <c r="A193" s="49"/>
      <c r="B193" s="65" t="s">
        <v>589</v>
      </c>
      <c r="C193" s="66" t="s">
        <v>424</v>
      </c>
      <c r="D193" s="67">
        <v>5.0000000000000001E-3</v>
      </c>
      <c r="E193" s="67">
        <v>39.090000000000003</v>
      </c>
      <c r="F193" s="21">
        <f>PRODUCT(D193*E193)</f>
        <v>0.19545000000000001</v>
      </c>
    </row>
    <row r="194" spans="1:6" ht="12.75" customHeight="1">
      <c r="A194" s="49"/>
      <c r="B194" s="69" t="s">
        <v>590</v>
      </c>
      <c r="C194" s="70" t="s">
        <v>37</v>
      </c>
      <c r="D194" s="71">
        <v>2.12</v>
      </c>
      <c r="E194" s="72">
        <v>0.52</v>
      </c>
      <c r="F194" s="21">
        <f>PRODUCT(D194*E194)</f>
        <v>1.1024</v>
      </c>
    </row>
    <row r="195" spans="1:6" ht="12.75" customHeight="1">
      <c r="A195" s="125" t="s">
        <v>571</v>
      </c>
      <c r="B195" s="125"/>
      <c r="C195" s="125"/>
      <c r="D195" s="125"/>
      <c r="E195" s="125"/>
      <c r="F195" s="68">
        <f>SUM(F191:F192)</f>
        <v>3.0640000000000001</v>
      </c>
    </row>
    <row r="196" spans="1:6" ht="12.75" customHeight="1">
      <c r="A196" s="124" t="s">
        <v>572</v>
      </c>
      <c r="B196" s="124"/>
      <c r="C196" s="124"/>
      <c r="D196" s="124"/>
      <c r="E196" s="124"/>
      <c r="F196" s="52">
        <f>SUM(F193:F194)</f>
        <v>1.2978499999999999</v>
      </c>
    </row>
    <row r="197" spans="1:6" ht="12.75" customHeight="1">
      <c r="A197" s="124" t="s">
        <v>573</v>
      </c>
      <c r="B197" s="124"/>
      <c r="C197" s="124"/>
      <c r="D197" s="124"/>
      <c r="E197" s="124"/>
      <c r="F197" s="52">
        <f>SUM(F195:F196)</f>
        <v>4.3618500000000004</v>
      </c>
    </row>
    <row r="198" spans="1:6" ht="12.75" customHeight="1">
      <c r="A198" s="124" t="s">
        <v>574</v>
      </c>
      <c r="B198" s="124"/>
      <c r="C198" s="124"/>
      <c r="D198" s="124"/>
      <c r="E198" s="124"/>
      <c r="F198" s="52">
        <f>PRODUCT(F195*1.307)</f>
        <v>4.0046479999999995</v>
      </c>
    </row>
    <row r="199" spans="1:6" ht="12.75" customHeight="1">
      <c r="A199" s="124" t="s">
        <v>575</v>
      </c>
      <c r="B199" s="124"/>
      <c r="C199" s="124"/>
      <c r="D199" s="124"/>
      <c r="E199" s="124"/>
      <c r="F199" s="52">
        <f>SUM(F197:F198)</f>
        <v>8.366498</v>
      </c>
    </row>
    <row r="200" spans="1:6" ht="25.5">
      <c r="A200" s="42"/>
      <c r="B200" s="74" t="s">
        <v>61</v>
      </c>
      <c r="C200" s="42" t="s">
        <v>12</v>
      </c>
      <c r="D200" s="78"/>
      <c r="E200" s="79"/>
      <c r="F200" s="80"/>
    </row>
    <row r="201" spans="1:6" ht="12.75">
      <c r="A201" s="14"/>
      <c r="B201" s="10" t="s">
        <v>602</v>
      </c>
      <c r="C201" s="5" t="s">
        <v>577</v>
      </c>
      <c r="D201" s="81">
        <v>1.8</v>
      </c>
      <c r="E201" s="11">
        <v>5.38</v>
      </c>
      <c r="F201" s="21">
        <f>PRODUCT(D201*E201)</f>
        <v>9.6839999999999993</v>
      </c>
    </row>
    <row r="202" spans="1:6" ht="12.75">
      <c r="A202" s="14"/>
      <c r="B202" s="10" t="s">
        <v>603</v>
      </c>
      <c r="C202" s="5" t="s">
        <v>577</v>
      </c>
      <c r="D202" s="81">
        <v>1.8</v>
      </c>
      <c r="E202" s="11">
        <v>3.26</v>
      </c>
      <c r="F202" s="21">
        <f>PRODUCT(D202*E202)</f>
        <v>5.8679999999999994</v>
      </c>
    </row>
    <row r="203" spans="1:6" ht="12.75">
      <c r="A203" s="14"/>
      <c r="B203" s="10" t="s">
        <v>604</v>
      </c>
      <c r="C203" s="5" t="s">
        <v>605</v>
      </c>
      <c r="D203" s="81">
        <v>4</v>
      </c>
      <c r="E203" s="11">
        <v>0.4</v>
      </c>
      <c r="F203" s="21">
        <f>PRODUCT(D203*E203)</f>
        <v>1.6</v>
      </c>
    </row>
    <row r="204" spans="1:6" ht="25.5">
      <c r="A204" s="14"/>
      <c r="B204" s="10" t="s">
        <v>61</v>
      </c>
      <c r="C204" s="5" t="s">
        <v>598</v>
      </c>
      <c r="D204" s="81">
        <v>1.05</v>
      </c>
      <c r="E204" s="51">
        <v>52.01</v>
      </c>
      <c r="F204" s="21">
        <f>PRODUCT(D204*E204)</f>
        <v>54.610500000000002</v>
      </c>
    </row>
    <row r="205" spans="1:6" ht="12.75" customHeight="1">
      <c r="A205" s="126" t="s">
        <v>571</v>
      </c>
      <c r="B205" s="126"/>
      <c r="C205" s="126"/>
      <c r="D205" s="126"/>
      <c r="E205" s="126"/>
      <c r="F205" s="52">
        <f>SUM(F201:F202)</f>
        <v>15.552</v>
      </c>
    </row>
    <row r="206" spans="1:6" ht="12.75" customHeight="1">
      <c r="A206" s="126" t="s">
        <v>572</v>
      </c>
      <c r="B206" s="126"/>
      <c r="C206" s="126"/>
      <c r="D206" s="126"/>
      <c r="E206" s="126"/>
      <c r="F206" s="82">
        <f>SUM(F204)</f>
        <v>54.610500000000002</v>
      </c>
    </row>
    <row r="207" spans="1:6" ht="12.75" customHeight="1">
      <c r="A207" s="126" t="s">
        <v>573</v>
      </c>
      <c r="B207" s="126"/>
      <c r="C207" s="126"/>
      <c r="D207" s="126"/>
      <c r="E207" s="126"/>
      <c r="F207" s="82">
        <f>SUM(F205:F206)</f>
        <v>70.162499999999994</v>
      </c>
    </row>
    <row r="208" spans="1:6" ht="12.75" customHeight="1">
      <c r="A208" s="124" t="s">
        <v>574</v>
      </c>
      <c r="B208" s="124"/>
      <c r="C208" s="124"/>
      <c r="D208" s="124"/>
      <c r="E208" s="124"/>
      <c r="F208" s="52">
        <f>PRODUCT(F205*1.307)</f>
        <v>20.326463999999998</v>
      </c>
    </row>
    <row r="209" spans="1:6" ht="12.75" customHeight="1">
      <c r="A209" s="126" t="s">
        <v>575</v>
      </c>
      <c r="B209" s="126"/>
      <c r="C209" s="126"/>
      <c r="D209" s="126"/>
      <c r="E209" s="126"/>
      <c r="F209" s="52">
        <f>SUM(F207:F208)</f>
        <v>90.488963999999996</v>
      </c>
    </row>
    <row r="210" spans="1:6" ht="12.75">
      <c r="A210" s="42"/>
      <c r="B210" s="74" t="s">
        <v>63</v>
      </c>
      <c r="C210" s="42" t="s">
        <v>12</v>
      </c>
      <c r="D210" s="78"/>
      <c r="E210" s="79"/>
      <c r="F210" s="80"/>
    </row>
    <row r="211" spans="1:6" ht="12.75">
      <c r="A211" s="14"/>
      <c r="B211" s="10" t="s">
        <v>602</v>
      </c>
      <c r="C211" s="5" t="s">
        <v>577</v>
      </c>
      <c r="D211" s="81">
        <v>1.8</v>
      </c>
      <c r="E211" s="11">
        <v>5.38</v>
      </c>
      <c r="F211" s="21">
        <f>PRODUCT(D211*E211)</f>
        <v>9.6839999999999993</v>
      </c>
    </row>
    <row r="212" spans="1:6" ht="12.75">
      <c r="A212" s="14"/>
      <c r="B212" s="10" t="s">
        <v>603</v>
      </c>
      <c r="C212" s="5" t="s">
        <v>577</v>
      </c>
      <c r="D212" s="81">
        <v>1.8</v>
      </c>
      <c r="E212" s="11">
        <v>3.26</v>
      </c>
      <c r="F212" s="21">
        <f>PRODUCT(D212*E212)</f>
        <v>5.8679999999999994</v>
      </c>
    </row>
    <row r="213" spans="1:6" ht="12.75">
      <c r="A213" s="14"/>
      <c r="B213" s="10" t="s">
        <v>604</v>
      </c>
      <c r="C213" s="5" t="s">
        <v>605</v>
      </c>
      <c r="D213" s="81">
        <v>4</v>
      </c>
      <c r="E213" s="11">
        <v>0.4</v>
      </c>
      <c r="F213" s="21">
        <f>PRODUCT(D213*E213)</f>
        <v>1.6</v>
      </c>
    </row>
    <row r="214" spans="1:6" ht="12.75">
      <c r="A214" s="14"/>
      <c r="B214" s="10" t="s">
        <v>63</v>
      </c>
      <c r="C214" s="5" t="s">
        <v>598</v>
      </c>
      <c r="D214" s="81">
        <v>1.05</v>
      </c>
      <c r="E214" s="51">
        <v>26.66</v>
      </c>
      <c r="F214" s="21">
        <f>PRODUCT(D214*E214)</f>
        <v>27.993000000000002</v>
      </c>
    </row>
    <row r="215" spans="1:6" ht="12.75" customHeight="1">
      <c r="A215" s="126" t="s">
        <v>571</v>
      </c>
      <c r="B215" s="126"/>
      <c r="C215" s="126"/>
      <c r="D215" s="126"/>
      <c r="E215" s="126"/>
      <c r="F215" s="52">
        <f>SUM(F211:F212)</f>
        <v>15.552</v>
      </c>
    </row>
    <row r="216" spans="1:6" ht="12.75" customHeight="1">
      <c r="A216" s="126" t="s">
        <v>572</v>
      </c>
      <c r="B216" s="126"/>
      <c r="C216" s="126"/>
      <c r="D216" s="126"/>
      <c r="E216" s="126"/>
      <c r="F216" s="82">
        <f>SUM(F214)</f>
        <v>27.993000000000002</v>
      </c>
    </row>
    <row r="217" spans="1:6" ht="12.75" customHeight="1">
      <c r="A217" s="126" t="s">
        <v>573</v>
      </c>
      <c r="B217" s="126"/>
      <c r="C217" s="126"/>
      <c r="D217" s="126"/>
      <c r="E217" s="126"/>
      <c r="F217" s="82">
        <f>SUM(F215:F216)</f>
        <v>43.545000000000002</v>
      </c>
    </row>
    <row r="218" spans="1:6" ht="12.75" customHeight="1">
      <c r="A218" s="124" t="s">
        <v>574</v>
      </c>
      <c r="B218" s="124"/>
      <c r="C218" s="124"/>
      <c r="D218" s="124"/>
      <c r="E218" s="124"/>
      <c r="F218" s="52">
        <f>PRODUCT(F215*1.307)</f>
        <v>20.326463999999998</v>
      </c>
    </row>
    <row r="219" spans="1:6" ht="12.75" customHeight="1">
      <c r="A219" s="126" t="s">
        <v>575</v>
      </c>
      <c r="B219" s="126"/>
      <c r="C219" s="126"/>
      <c r="D219" s="126"/>
      <c r="E219" s="126"/>
      <c r="F219" s="52">
        <f>SUM(F217:F218)</f>
        <v>63.871464000000003</v>
      </c>
    </row>
    <row r="220" spans="1:6" ht="25.5">
      <c r="A220" s="42"/>
      <c r="B220" s="74" t="s">
        <v>65</v>
      </c>
      <c r="C220" s="42" t="s">
        <v>12</v>
      </c>
      <c r="D220" s="78"/>
      <c r="E220" s="79"/>
      <c r="F220" s="80"/>
    </row>
    <row r="221" spans="1:6" ht="12.75">
      <c r="A221" s="14"/>
      <c r="B221" s="10" t="s">
        <v>602</v>
      </c>
      <c r="C221" s="5" t="s">
        <v>577</v>
      </c>
      <c r="D221" s="81">
        <v>1.8</v>
      </c>
      <c r="E221" s="11">
        <v>5.38</v>
      </c>
      <c r="F221" s="21">
        <f>PRODUCT(D221*E221)</f>
        <v>9.6839999999999993</v>
      </c>
    </row>
    <row r="222" spans="1:6" ht="12.75">
      <c r="A222" s="14"/>
      <c r="B222" s="10" t="s">
        <v>603</v>
      </c>
      <c r="C222" s="5" t="s">
        <v>577</v>
      </c>
      <c r="D222" s="81">
        <v>1.8</v>
      </c>
      <c r="E222" s="11">
        <v>3.26</v>
      </c>
      <c r="F222" s="21">
        <f>PRODUCT(D222*E222)</f>
        <v>5.8679999999999994</v>
      </c>
    </row>
    <row r="223" spans="1:6" ht="12.75">
      <c r="A223" s="14"/>
      <c r="B223" s="10" t="s">
        <v>604</v>
      </c>
      <c r="C223" s="5" t="s">
        <v>605</v>
      </c>
      <c r="D223" s="81">
        <v>4</v>
      </c>
      <c r="E223" s="11">
        <v>0.4</v>
      </c>
      <c r="F223" s="21">
        <f>PRODUCT(D223*E223)</f>
        <v>1.6</v>
      </c>
    </row>
    <row r="224" spans="1:6" ht="25.5">
      <c r="A224" s="14"/>
      <c r="B224" s="10" t="s">
        <v>61</v>
      </c>
      <c r="C224" s="5" t="s">
        <v>598</v>
      </c>
      <c r="D224" s="81">
        <v>1.05</v>
      </c>
      <c r="E224" s="51">
        <v>52.01</v>
      </c>
      <c r="F224" s="21">
        <f>PRODUCT(D224*E224)</f>
        <v>54.610500000000002</v>
      </c>
    </row>
    <row r="225" spans="1:6" ht="12.75" customHeight="1">
      <c r="A225" s="126" t="s">
        <v>571</v>
      </c>
      <c r="B225" s="126"/>
      <c r="C225" s="126"/>
      <c r="D225" s="126"/>
      <c r="E225" s="126"/>
      <c r="F225" s="52">
        <f>SUM(F221:F222)</f>
        <v>15.552</v>
      </c>
    </row>
    <row r="226" spans="1:6" ht="12.75" customHeight="1">
      <c r="A226" s="126" t="s">
        <v>572</v>
      </c>
      <c r="B226" s="126"/>
      <c r="C226" s="126"/>
      <c r="D226" s="126"/>
      <c r="E226" s="126"/>
      <c r="F226" s="82">
        <f>SUM(F224)</f>
        <v>54.610500000000002</v>
      </c>
    </row>
    <row r="227" spans="1:6" ht="12.75" customHeight="1">
      <c r="A227" s="126" t="s">
        <v>573</v>
      </c>
      <c r="B227" s="126"/>
      <c r="C227" s="126"/>
      <c r="D227" s="126"/>
      <c r="E227" s="126"/>
      <c r="F227" s="82">
        <f>SUM(F225:F226)</f>
        <v>70.162499999999994</v>
      </c>
    </row>
    <row r="228" spans="1:6" ht="12.75" customHeight="1">
      <c r="A228" s="124" t="s">
        <v>574</v>
      </c>
      <c r="B228" s="124"/>
      <c r="C228" s="124"/>
      <c r="D228" s="124"/>
      <c r="E228" s="124"/>
      <c r="F228" s="52">
        <f>PRODUCT(F225*1.307)</f>
        <v>20.326463999999998</v>
      </c>
    </row>
    <row r="229" spans="1:6" ht="12.75" customHeight="1">
      <c r="A229" s="126" t="s">
        <v>575</v>
      </c>
      <c r="B229" s="126"/>
      <c r="C229" s="126"/>
      <c r="D229" s="126"/>
      <c r="E229" s="126"/>
      <c r="F229" s="52">
        <f>SUM(F227:F228)</f>
        <v>90.488963999999996</v>
      </c>
    </row>
    <row r="230" spans="1:6" ht="12.75" customHeight="1">
      <c r="A230" s="42"/>
      <c r="B230" s="46" t="s">
        <v>68</v>
      </c>
      <c r="C230" s="42" t="s">
        <v>12</v>
      </c>
      <c r="D230" s="78"/>
      <c r="E230" s="79"/>
      <c r="F230" s="80"/>
    </row>
    <row r="231" spans="1:6" ht="12.75" customHeight="1">
      <c r="A231" s="14"/>
      <c r="B231" s="10" t="s">
        <v>580</v>
      </c>
      <c r="C231" s="5" t="s">
        <v>577</v>
      </c>
      <c r="D231" s="81">
        <v>1</v>
      </c>
      <c r="E231" s="11">
        <v>4.4000000000000004</v>
      </c>
      <c r="F231" s="21">
        <f>PRODUCT(D231*E231)</f>
        <v>4.4000000000000004</v>
      </c>
    </row>
    <row r="232" spans="1:6" ht="12.75" customHeight="1">
      <c r="A232" s="14"/>
      <c r="B232" s="10" t="s">
        <v>603</v>
      </c>
      <c r="C232" s="5" t="s">
        <v>577</v>
      </c>
      <c r="D232" s="81">
        <v>1</v>
      </c>
      <c r="E232" s="11">
        <v>3.26</v>
      </c>
      <c r="F232" s="21">
        <f>PRODUCT(D232*E232)</f>
        <v>3.26</v>
      </c>
    </row>
    <row r="233" spans="1:6" ht="12.75" customHeight="1">
      <c r="A233" s="14"/>
      <c r="B233" s="10" t="s">
        <v>606</v>
      </c>
      <c r="C233" s="5" t="s">
        <v>279</v>
      </c>
      <c r="D233" s="81">
        <v>1</v>
      </c>
      <c r="E233" s="11">
        <v>10.76</v>
      </c>
      <c r="F233" s="21">
        <f>PRODUCT(D233*E233)</f>
        <v>10.76</v>
      </c>
    </row>
    <row r="234" spans="1:6" ht="12.75" customHeight="1">
      <c r="A234" s="126" t="s">
        <v>571</v>
      </c>
      <c r="B234" s="126"/>
      <c r="C234" s="126"/>
      <c r="D234" s="126"/>
      <c r="E234" s="126"/>
      <c r="F234" s="52">
        <f>SUM(F231:F232)</f>
        <v>7.66</v>
      </c>
    </row>
    <row r="235" spans="1:6" ht="12.75" customHeight="1">
      <c r="A235" s="126" t="s">
        <v>572</v>
      </c>
      <c r="B235" s="126"/>
      <c r="C235" s="126"/>
      <c r="D235" s="126"/>
      <c r="E235" s="126"/>
      <c r="F235" s="82">
        <f>SUM(F233)</f>
        <v>10.76</v>
      </c>
    </row>
    <row r="236" spans="1:6" ht="12.75" customHeight="1">
      <c r="A236" s="126" t="s">
        <v>573</v>
      </c>
      <c r="B236" s="126"/>
      <c r="C236" s="126"/>
      <c r="D236" s="126"/>
      <c r="E236" s="126"/>
      <c r="F236" s="82">
        <f>SUM(F234:F235)</f>
        <v>18.420000000000002</v>
      </c>
    </row>
    <row r="237" spans="1:6" ht="12.75" customHeight="1">
      <c r="A237" s="124" t="s">
        <v>574</v>
      </c>
      <c r="B237" s="124"/>
      <c r="C237" s="124"/>
      <c r="D237" s="124"/>
      <c r="E237" s="124"/>
      <c r="F237" s="52">
        <f>PRODUCT(F234*1.307)</f>
        <v>10.011619999999999</v>
      </c>
    </row>
    <row r="238" spans="1:6" ht="12.75" customHeight="1">
      <c r="A238" s="126" t="s">
        <v>575</v>
      </c>
      <c r="B238" s="126"/>
      <c r="C238" s="126"/>
      <c r="D238" s="126"/>
      <c r="E238" s="126"/>
      <c r="F238" s="52">
        <f>SUM(F236:F237)</f>
        <v>28.431620000000002</v>
      </c>
    </row>
    <row r="239" spans="1:6" ht="12.75" customHeight="1">
      <c r="A239" s="45"/>
      <c r="B239" s="46" t="s">
        <v>71</v>
      </c>
      <c r="C239" s="45" t="s">
        <v>279</v>
      </c>
      <c r="D239" s="47"/>
      <c r="E239" s="48"/>
      <c r="F239" s="48"/>
    </row>
    <row r="240" spans="1:6" ht="12.75" customHeight="1">
      <c r="A240" s="49"/>
      <c r="B240" s="20" t="s">
        <v>580</v>
      </c>
      <c r="C240" s="18" t="s">
        <v>564</v>
      </c>
      <c r="D240" s="50">
        <v>0.5</v>
      </c>
      <c r="E240" s="51">
        <v>4.4000000000000004</v>
      </c>
      <c r="F240" s="21">
        <f>PRODUCT(D240*E240)</f>
        <v>2.2000000000000002</v>
      </c>
    </row>
    <row r="241" spans="1:6" ht="12.75" customHeight="1">
      <c r="A241" s="59"/>
      <c r="B241" s="60" t="s">
        <v>565</v>
      </c>
      <c r="C241" s="61" t="s">
        <v>564</v>
      </c>
      <c r="D241" s="62">
        <v>0.5</v>
      </c>
      <c r="E241" s="63">
        <v>3.26</v>
      </c>
      <c r="F241" s="64">
        <f>PRODUCT(D241*E241)</f>
        <v>1.63</v>
      </c>
    </row>
    <row r="242" spans="1:6" ht="12.75" customHeight="1">
      <c r="A242" s="49"/>
      <c r="B242" s="65" t="s">
        <v>589</v>
      </c>
      <c r="C242" s="66" t="s">
        <v>424</v>
      </c>
      <c r="D242" s="67">
        <v>3.2000000000000001E-2</v>
      </c>
      <c r="E242" s="67">
        <v>39.090000000000003</v>
      </c>
      <c r="F242" s="21">
        <f>PRODUCT(D242*E242)</f>
        <v>1.2508800000000002</v>
      </c>
    </row>
    <row r="243" spans="1:6" ht="12.75" customHeight="1">
      <c r="A243" s="49"/>
      <c r="B243" s="69" t="s">
        <v>590</v>
      </c>
      <c r="C243" s="70" t="s">
        <v>37</v>
      </c>
      <c r="D243" s="71">
        <v>7.88</v>
      </c>
      <c r="E243" s="72">
        <v>0.52</v>
      </c>
      <c r="F243" s="21">
        <f>PRODUCT(D243*E243)</f>
        <v>4.0975999999999999</v>
      </c>
    </row>
    <row r="244" spans="1:6" ht="12.75" customHeight="1">
      <c r="A244" s="125" t="s">
        <v>571</v>
      </c>
      <c r="B244" s="125"/>
      <c r="C244" s="125"/>
      <c r="D244" s="125"/>
      <c r="E244" s="125"/>
      <c r="F244" s="68">
        <f>SUM(F240:F241)</f>
        <v>3.83</v>
      </c>
    </row>
    <row r="245" spans="1:6" ht="12.75" customHeight="1">
      <c r="A245" s="124" t="s">
        <v>572</v>
      </c>
      <c r="B245" s="124"/>
      <c r="C245" s="124"/>
      <c r="D245" s="124"/>
      <c r="E245" s="124"/>
      <c r="F245" s="52">
        <f>SUM(F242:F243)</f>
        <v>5.3484800000000003</v>
      </c>
    </row>
    <row r="246" spans="1:6" ht="12.75" customHeight="1">
      <c r="A246" s="124" t="s">
        <v>573</v>
      </c>
      <c r="B246" s="124"/>
      <c r="C246" s="124"/>
      <c r="D246" s="124"/>
      <c r="E246" s="124"/>
      <c r="F246" s="52">
        <f>SUM(F244:F245)</f>
        <v>9.1784800000000004</v>
      </c>
    </row>
    <row r="247" spans="1:6" ht="12.75" customHeight="1">
      <c r="A247" s="124" t="s">
        <v>574</v>
      </c>
      <c r="B247" s="124"/>
      <c r="C247" s="124"/>
      <c r="D247" s="124"/>
      <c r="E247" s="124"/>
      <c r="F247" s="52">
        <f>PRODUCT(F244*1.307)</f>
        <v>5.0058099999999994</v>
      </c>
    </row>
    <row r="248" spans="1:6" ht="12.75" customHeight="1">
      <c r="A248" s="124" t="s">
        <v>575</v>
      </c>
      <c r="B248" s="124"/>
      <c r="C248" s="124"/>
      <c r="D248" s="124"/>
      <c r="E248" s="124"/>
      <c r="F248" s="52">
        <f>SUM(F246:F247)</f>
        <v>14.184290000000001</v>
      </c>
    </row>
    <row r="249" spans="1:6" ht="25.5">
      <c r="A249" s="42"/>
      <c r="B249" s="74" t="s">
        <v>73</v>
      </c>
      <c r="C249" s="42" t="s">
        <v>12</v>
      </c>
      <c r="D249" s="78"/>
      <c r="E249" s="79"/>
      <c r="F249" s="80"/>
    </row>
    <row r="250" spans="1:6" ht="12.75">
      <c r="A250" s="14"/>
      <c r="B250" s="10" t="s">
        <v>602</v>
      </c>
      <c r="C250" s="5" t="s">
        <v>577</v>
      </c>
      <c r="D250" s="81">
        <v>0.8</v>
      </c>
      <c r="E250" s="11">
        <v>5.38</v>
      </c>
      <c r="F250" s="21">
        <f>PRODUCT(D250*E250)</f>
        <v>4.3040000000000003</v>
      </c>
    </row>
    <row r="251" spans="1:6" ht="12.75">
      <c r="A251" s="14"/>
      <c r="B251" s="10" t="s">
        <v>603</v>
      </c>
      <c r="C251" s="5" t="s">
        <v>577</v>
      </c>
      <c r="D251" s="81">
        <v>0.8</v>
      </c>
      <c r="E251" s="11">
        <v>3.26</v>
      </c>
      <c r="F251" s="21">
        <f>PRODUCT(D251*E251)</f>
        <v>2.6080000000000001</v>
      </c>
    </row>
    <row r="252" spans="1:6" ht="12.75">
      <c r="A252" s="14"/>
      <c r="B252" s="10" t="s">
        <v>604</v>
      </c>
      <c r="C252" s="5" t="s">
        <v>605</v>
      </c>
      <c r="D252" s="81">
        <v>4</v>
      </c>
      <c r="E252" s="11">
        <v>0.4</v>
      </c>
      <c r="F252" s="21">
        <f>PRODUCT(D252*E252)</f>
        <v>1.6</v>
      </c>
    </row>
    <row r="253" spans="1:6" ht="25.5">
      <c r="A253" s="14"/>
      <c r="B253" s="10" t="s">
        <v>73</v>
      </c>
      <c r="C253" s="5" t="s">
        <v>598</v>
      </c>
      <c r="D253" s="81">
        <v>1.05</v>
      </c>
      <c r="E253" s="51">
        <v>56.01</v>
      </c>
      <c r="F253" s="21">
        <f>PRODUCT(D253*E253)</f>
        <v>58.810499999999998</v>
      </c>
    </row>
    <row r="254" spans="1:6" ht="12.75" customHeight="1">
      <c r="A254" s="126" t="s">
        <v>571</v>
      </c>
      <c r="B254" s="126"/>
      <c r="C254" s="126"/>
      <c r="D254" s="126"/>
      <c r="E254" s="126"/>
      <c r="F254" s="52">
        <f>SUM(F250:F251)</f>
        <v>6.9120000000000008</v>
      </c>
    </row>
    <row r="255" spans="1:6" ht="12.75" customHeight="1">
      <c r="A255" s="126" t="s">
        <v>572</v>
      </c>
      <c r="B255" s="126"/>
      <c r="C255" s="126"/>
      <c r="D255" s="126"/>
      <c r="E255" s="126"/>
      <c r="F255" s="82">
        <f>SUM(F253)</f>
        <v>58.810499999999998</v>
      </c>
    </row>
    <row r="256" spans="1:6" ht="12.75" customHeight="1">
      <c r="A256" s="126" t="s">
        <v>573</v>
      </c>
      <c r="B256" s="126"/>
      <c r="C256" s="126"/>
      <c r="D256" s="126"/>
      <c r="E256" s="126"/>
      <c r="F256" s="82">
        <f>SUM(F254:F255)</f>
        <v>65.722499999999997</v>
      </c>
    </row>
    <row r="257" spans="1:6" ht="12.75" customHeight="1">
      <c r="A257" s="124" t="s">
        <v>574</v>
      </c>
      <c r="B257" s="124"/>
      <c r="C257" s="124"/>
      <c r="D257" s="124"/>
      <c r="E257" s="124"/>
      <c r="F257" s="52">
        <f>PRODUCT(F254*1.307)</f>
        <v>9.0339840000000002</v>
      </c>
    </row>
    <row r="258" spans="1:6" ht="12.75" customHeight="1">
      <c r="A258" s="126" t="s">
        <v>575</v>
      </c>
      <c r="B258" s="126"/>
      <c r="C258" s="126"/>
      <c r="D258" s="126"/>
      <c r="E258" s="126"/>
      <c r="F258" s="52">
        <f>SUM(F256:F257)</f>
        <v>74.756484</v>
      </c>
    </row>
    <row r="259" spans="1:6" ht="12.75" customHeight="1">
      <c r="A259" s="45"/>
      <c r="B259" s="46" t="s">
        <v>75</v>
      </c>
      <c r="C259" s="45" t="s">
        <v>279</v>
      </c>
      <c r="D259" s="47"/>
      <c r="E259" s="48"/>
      <c r="F259" s="48"/>
    </row>
    <row r="260" spans="1:6" ht="12.75" customHeight="1">
      <c r="A260" s="49"/>
      <c r="B260" s="20" t="s">
        <v>580</v>
      </c>
      <c r="C260" s="18" t="s">
        <v>564</v>
      </c>
      <c r="D260" s="50">
        <v>0.45</v>
      </c>
      <c r="E260" s="51">
        <v>4.4000000000000004</v>
      </c>
      <c r="F260" s="21">
        <f>PRODUCT(D260*E260)</f>
        <v>1.9800000000000002</v>
      </c>
    </row>
    <row r="261" spans="1:6" ht="12.75" customHeight="1">
      <c r="A261" s="59"/>
      <c r="B261" s="60" t="s">
        <v>565</v>
      </c>
      <c r="C261" s="61" t="s">
        <v>564</v>
      </c>
      <c r="D261" s="62">
        <v>0.45</v>
      </c>
      <c r="E261" s="63">
        <v>3.26</v>
      </c>
      <c r="F261" s="64">
        <f>PRODUCT(D261*E261)</f>
        <v>1.4669999999999999</v>
      </c>
    </row>
    <row r="262" spans="1:6" ht="12.75" customHeight="1">
      <c r="A262" s="49"/>
      <c r="B262" s="65" t="s">
        <v>589</v>
      </c>
      <c r="C262" s="66" t="s">
        <v>424</v>
      </c>
      <c r="D262" s="67">
        <v>0.03</v>
      </c>
      <c r="E262" s="67">
        <v>39.090000000000003</v>
      </c>
      <c r="F262" s="21">
        <f>PRODUCT(D262*E262)</f>
        <v>1.1727000000000001</v>
      </c>
    </row>
    <row r="263" spans="1:6" ht="12.75" customHeight="1">
      <c r="A263" s="49"/>
      <c r="B263" s="69" t="s">
        <v>590</v>
      </c>
      <c r="C263" s="70" t="s">
        <v>37</v>
      </c>
      <c r="D263" s="71">
        <v>5.91</v>
      </c>
      <c r="E263" s="72">
        <v>0.52</v>
      </c>
      <c r="F263" s="21">
        <f>PRODUCT(D263*E263)</f>
        <v>3.0732000000000004</v>
      </c>
    </row>
    <row r="264" spans="1:6" ht="12.75" customHeight="1">
      <c r="A264" s="125" t="s">
        <v>571</v>
      </c>
      <c r="B264" s="125"/>
      <c r="C264" s="125"/>
      <c r="D264" s="125"/>
      <c r="E264" s="125"/>
      <c r="F264" s="68">
        <f>SUM(F260:F261)</f>
        <v>3.4470000000000001</v>
      </c>
    </row>
    <row r="265" spans="1:6" ht="12.75" customHeight="1">
      <c r="A265" s="124" t="s">
        <v>572</v>
      </c>
      <c r="B265" s="124"/>
      <c r="C265" s="124"/>
      <c r="D265" s="124"/>
      <c r="E265" s="124"/>
      <c r="F265" s="52">
        <f>SUM(F262:F263)</f>
        <v>4.2459000000000007</v>
      </c>
    </row>
    <row r="266" spans="1:6" ht="12.75" customHeight="1">
      <c r="A266" s="124" t="s">
        <v>573</v>
      </c>
      <c r="B266" s="124"/>
      <c r="C266" s="124"/>
      <c r="D266" s="124"/>
      <c r="E266" s="124"/>
      <c r="F266" s="52">
        <f>SUM(F264:F265)</f>
        <v>7.6929000000000007</v>
      </c>
    </row>
    <row r="267" spans="1:6" ht="12.75" customHeight="1">
      <c r="A267" s="124" t="s">
        <v>574</v>
      </c>
      <c r="B267" s="124"/>
      <c r="C267" s="124"/>
      <c r="D267" s="124"/>
      <c r="E267" s="124"/>
      <c r="F267" s="52">
        <f>PRODUCT(F264*1.307)</f>
        <v>4.5052289999999999</v>
      </c>
    </row>
    <row r="268" spans="1:6" ht="12.75" customHeight="1">
      <c r="A268" s="124" t="s">
        <v>575</v>
      </c>
      <c r="B268" s="124"/>
      <c r="C268" s="124"/>
      <c r="D268" s="124"/>
      <c r="E268" s="124"/>
      <c r="F268" s="52">
        <f>SUM(F266:F267)</f>
        <v>12.198129000000002</v>
      </c>
    </row>
    <row r="269" spans="1:6" ht="12.75" customHeight="1">
      <c r="A269" s="45"/>
      <c r="B269" s="46" t="s">
        <v>78</v>
      </c>
      <c r="C269" s="45" t="s">
        <v>279</v>
      </c>
      <c r="D269" s="47"/>
      <c r="E269" s="48"/>
      <c r="F269" s="48"/>
    </row>
    <row r="270" spans="1:6" ht="12.75" customHeight="1">
      <c r="A270" s="49"/>
      <c r="B270" s="20" t="s">
        <v>607</v>
      </c>
      <c r="C270" s="18" t="s">
        <v>564</v>
      </c>
      <c r="D270" s="50">
        <v>1.5</v>
      </c>
      <c r="E270" s="51">
        <v>5.38</v>
      </c>
      <c r="F270" s="21">
        <f>PRODUCT(D270*E270)</f>
        <v>8.07</v>
      </c>
    </row>
    <row r="271" spans="1:6" ht="12.75" customHeight="1">
      <c r="A271" s="59"/>
      <c r="B271" s="60" t="s">
        <v>565</v>
      </c>
      <c r="C271" s="61" t="s">
        <v>564</v>
      </c>
      <c r="D271" s="62">
        <v>1.5</v>
      </c>
      <c r="E271" s="63">
        <v>3.26</v>
      </c>
      <c r="F271" s="64">
        <f>PRODUCT(D271*E271)</f>
        <v>4.8899999999999997</v>
      </c>
    </row>
    <row r="272" spans="1:6" ht="12.75" customHeight="1">
      <c r="A272" s="49"/>
      <c r="B272" s="77" t="s">
        <v>78</v>
      </c>
      <c r="C272" s="66" t="s">
        <v>83</v>
      </c>
      <c r="D272" s="67">
        <v>1</v>
      </c>
      <c r="E272" s="67">
        <v>308.45999999999998</v>
      </c>
      <c r="F272" s="21">
        <f>PRODUCT(D272*E272)</f>
        <v>308.45999999999998</v>
      </c>
    </row>
    <row r="273" spans="1:6" ht="12.75" customHeight="1">
      <c r="A273" s="125" t="s">
        <v>571</v>
      </c>
      <c r="B273" s="125"/>
      <c r="C273" s="125"/>
      <c r="D273" s="125"/>
      <c r="E273" s="125"/>
      <c r="F273" s="68">
        <f>SUM(F270:F271)</f>
        <v>12.96</v>
      </c>
    </row>
    <row r="274" spans="1:6" ht="12.75" customHeight="1">
      <c r="A274" s="124" t="s">
        <v>572</v>
      </c>
      <c r="B274" s="124"/>
      <c r="C274" s="124"/>
      <c r="D274" s="124"/>
      <c r="E274" s="124"/>
      <c r="F274" s="52">
        <f>SUM(F272:F272)</f>
        <v>308.45999999999998</v>
      </c>
    </row>
    <row r="275" spans="1:6" ht="12.75" customHeight="1">
      <c r="A275" s="124" t="s">
        <v>573</v>
      </c>
      <c r="B275" s="124"/>
      <c r="C275" s="124"/>
      <c r="D275" s="124"/>
      <c r="E275" s="124"/>
      <c r="F275" s="52">
        <f>SUM(F273:F274)</f>
        <v>321.41999999999996</v>
      </c>
    </row>
    <row r="276" spans="1:6" ht="12.75" customHeight="1">
      <c r="A276" s="124" t="s">
        <v>574</v>
      </c>
      <c r="B276" s="124"/>
      <c r="C276" s="124"/>
      <c r="D276" s="124"/>
      <c r="E276" s="124"/>
      <c r="F276" s="52">
        <f>PRODUCT(F273*1.307)</f>
        <v>16.93872</v>
      </c>
    </row>
    <row r="277" spans="1:6" ht="12.75" customHeight="1">
      <c r="A277" s="124" t="s">
        <v>575</v>
      </c>
      <c r="B277" s="124"/>
      <c r="C277" s="124"/>
      <c r="D277" s="124"/>
      <c r="E277" s="124"/>
      <c r="F277" s="52">
        <f>SUM(F275:F276)</f>
        <v>338.35871999999995</v>
      </c>
    </row>
    <row r="278" spans="1:6" ht="12.75" customHeight="1">
      <c r="A278" s="45"/>
      <c r="B278" s="46" t="s">
        <v>80</v>
      </c>
      <c r="C278" s="45" t="s">
        <v>279</v>
      </c>
      <c r="D278" s="47"/>
      <c r="E278" s="48"/>
      <c r="F278" s="48"/>
    </row>
    <row r="279" spans="1:6" ht="12.75" customHeight="1">
      <c r="A279" s="49"/>
      <c r="B279" s="20" t="s">
        <v>607</v>
      </c>
      <c r="C279" s="18" t="s">
        <v>564</v>
      </c>
      <c r="D279" s="50">
        <v>1.4</v>
      </c>
      <c r="E279" s="51">
        <v>5.38</v>
      </c>
      <c r="F279" s="21">
        <f>PRODUCT(D279*E279)</f>
        <v>7.5319999999999991</v>
      </c>
    </row>
    <row r="280" spans="1:6" ht="12.75" customHeight="1">
      <c r="A280" s="59"/>
      <c r="B280" s="60" t="s">
        <v>565</v>
      </c>
      <c r="C280" s="61" t="s">
        <v>564</v>
      </c>
      <c r="D280" s="62">
        <v>1.4</v>
      </c>
      <c r="E280" s="63">
        <v>3.26</v>
      </c>
      <c r="F280" s="64">
        <f>PRODUCT(D280*E280)</f>
        <v>4.5639999999999992</v>
      </c>
    </row>
    <row r="281" spans="1:6" ht="12.75" customHeight="1">
      <c r="A281" s="49"/>
      <c r="B281" s="10" t="s">
        <v>80</v>
      </c>
      <c r="C281" s="66" t="s">
        <v>83</v>
      </c>
      <c r="D281" s="67">
        <v>1</v>
      </c>
      <c r="E281" s="67">
        <v>224.85</v>
      </c>
      <c r="F281" s="21">
        <f>PRODUCT(D281*E281)</f>
        <v>224.85</v>
      </c>
    </row>
    <row r="282" spans="1:6" ht="12.75" customHeight="1">
      <c r="A282" s="125" t="s">
        <v>571</v>
      </c>
      <c r="B282" s="125"/>
      <c r="C282" s="125"/>
      <c r="D282" s="125"/>
      <c r="E282" s="125"/>
      <c r="F282" s="68">
        <f>SUM(F279:F280)</f>
        <v>12.095999999999998</v>
      </c>
    </row>
    <row r="283" spans="1:6" ht="12.75" customHeight="1">
      <c r="A283" s="124" t="s">
        <v>572</v>
      </c>
      <c r="B283" s="124"/>
      <c r="C283" s="124"/>
      <c r="D283" s="124"/>
      <c r="E283" s="124"/>
      <c r="F283" s="52">
        <f>SUM(F281:F281)</f>
        <v>224.85</v>
      </c>
    </row>
    <row r="284" spans="1:6" ht="12.75" customHeight="1">
      <c r="A284" s="124" t="s">
        <v>573</v>
      </c>
      <c r="B284" s="124"/>
      <c r="C284" s="124"/>
      <c r="D284" s="124"/>
      <c r="E284" s="124"/>
      <c r="F284" s="52">
        <f>SUM(F282:F283)</f>
        <v>236.946</v>
      </c>
    </row>
    <row r="285" spans="1:6" ht="12.75" customHeight="1">
      <c r="A285" s="124" t="s">
        <v>574</v>
      </c>
      <c r="B285" s="124"/>
      <c r="C285" s="124"/>
      <c r="D285" s="124"/>
      <c r="E285" s="124"/>
      <c r="F285" s="52">
        <f>PRODUCT(F282*1.307)</f>
        <v>15.809471999999998</v>
      </c>
    </row>
    <row r="286" spans="1:6" ht="12.75" customHeight="1">
      <c r="A286" s="124" t="s">
        <v>575</v>
      </c>
      <c r="B286" s="124"/>
      <c r="C286" s="124"/>
      <c r="D286" s="124"/>
      <c r="E286" s="124"/>
      <c r="F286" s="52">
        <f>SUM(F284:F285)</f>
        <v>252.755472</v>
      </c>
    </row>
    <row r="287" spans="1:6" ht="12.75" customHeight="1">
      <c r="A287" s="45"/>
      <c r="B287" s="46" t="s">
        <v>82</v>
      </c>
      <c r="C287" s="45" t="s">
        <v>279</v>
      </c>
      <c r="D287" s="47"/>
      <c r="E287" s="48"/>
      <c r="F287" s="48"/>
    </row>
    <row r="288" spans="1:6" ht="12.75" customHeight="1">
      <c r="A288" s="49"/>
      <c r="B288" s="20" t="s">
        <v>607</v>
      </c>
      <c r="C288" s="18" t="s">
        <v>564</v>
      </c>
      <c r="D288" s="50">
        <v>2.5</v>
      </c>
      <c r="E288" s="51">
        <v>5.38</v>
      </c>
      <c r="F288" s="21">
        <f>PRODUCT(D288*E288)</f>
        <v>13.45</v>
      </c>
    </row>
    <row r="289" spans="1:6" ht="12.75" customHeight="1">
      <c r="A289" s="59"/>
      <c r="B289" s="60" t="s">
        <v>565</v>
      </c>
      <c r="C289" s="61" t="s">
        <v>564</v>
      </c>
      <c r="D289" s="62">
        <v>2.5</v>
      </c>
      <c r="E289" s="63">
        <v>3.26</v>
      </c>
      <c r="F289" s="64">
        <f>PRODUCT(D289*E289)</f>
        <v>8.1499999999999986</v>
      </c>
    </row>
    <row r="290" spans="1:6" ht="12.75" customHeight="1">
      <c r="A290" s="49"/>
      <c r="B290" s="77" t="s">
        <v>82</v>
      </c>
      <c r="C290" s="66" t="s">
        <v>83</v>
      </c>
      <c r="D290" s="67">
        <v>1</v>
      </c>
      <c r="E290" s="67">
        <v>1075.06</v>
      </c>
      <c r="F290" s="21">
        <f>PRODUCT(D290*E290)</f>
        <v>1075.06</v>
      </c>
    </row>
    <row r="291" spans="1:6" ht="12.75" customHeight="1">
      <c r="A291" s="125" t="s">
        <v>571</v>
      </c>
      <c r="B291" s="125"/>
      <c r="C291" s="125"/>
      <c r="D291" s="125"/>
      <c r="E291" s="125"/>
      <c r="F291" s="68">
        <f>SUM(F288:F289)</f>
        <v>21.599999999999998</v>
      </c>
    </row>
    <row r="292" spans="1:6" ht="12.75" customHeight="1">
      <c r="A292" s="124" t="s">
        <v>572</v>
      </c>
      <c r="B292" s="124"/>
      <c r="C292" s="124"/>
      <c r="D292" s="124"/>
      <c r="E292" s="124"/>
      <c r="F292" s="52">
        <f>SUM(F290:F290)</f>
        <v>1075.06</v>
      </c>
    </row>
    <row r="293" spans="1:6" ht="12.75" customHeight="1">
      <c r="A293" s="124" t="s">
        <v>573</v>
      </c>
      <c r="B293" s="124"/>
      <c r="C293" s="124"/>
      <c r="D293" s="124"/>
      <c r="E293" s="124"/>
      <c r="F293" s="52">
        <f>SUM(F291:F292)</f>
        <v>1096.6599999999999</v>
      </c>
    </row>
    <row r="294" spans="1:6" ht="12.75" customHeight="1">
      <c r="A294" s="124" t="s">
        <v>574</v>
      </c>
      <c r="B294" s="124"/>
      <c r="C294" s="124"/>
      <c r="D294" s="124"/>
      <c r="E294" s="124"/>
      <c r="F294" s="52">
        <f>PRODUCT(F291*1.307)</f>
        <v>28.231199999999998</v>
      </c>
    </row>
    <row r="295" spans="1:6" ht="12.75" customHeight="1">
      <c r="A295" s="124" t="s">
        <v>575</v>
      </c>
      <c r="B295" s="124"/>
      <c r="C295" s="124"/>
      <c r="D295" s="124"/>
      <c r="E295" s="124"/>
      <c r="F295" s="52">
        <f>SUM(F293:F294)</f>
        <v>1124.8911999999998</v>
      </c>
    </row>
    <row r="296" spans="1:6" ht="12.75" customHeight="1">
      <c r="A296" s="45"/>
      <c r="B296" s="46" t="s">
        <v>85</v>
      </c>
      <c r="C296" s="45" t="s">
        <v>279</v>
      </c>
      <c r="D296" s="47"/>
      <c r="E296" s="48"/>
      <c r="F296" s="48"/>
    </row>
    <row r="297" spans="1:6" ht="12.75" customHeight="1">
      <c r="A297" s="49"/>
      <c r="B297" s="20" t="s">
        <v>563</v>
      </c>
      <c r="C297" s="18" t="s">
        <v>564</v>
      </c>
      <c r="D297" s="50">
        <v>2</v>
      </c>
      <c r="E297" s="51">
        <v>4.4000000000000004</v>
      </c>
      <c r="F297" s="21">
        <f>PRODUCT(D297*E297)</f>
        <v>8.8000000000000007</v>
      </c>
    </row>
    <row r="298" spans="1:6" ht="12.75" customHeight="1">
      <c r="A298" s="59"/>
      <c r="B298" s="60" t="s">
        <v>565</v>
      </c>
      <c r="C298" s="61" t="s">
        <v>564</v>
      </c>
      <c r="D298" s="62">
        <v>2</v>
      </c>
      <c r="E298" s="63">
        <v>3.26</v>
      </c>
      <c r="F298" s="64">
        <f>PRODUCT(D298*E298)</f>
        <v>6.52</v>
      </c>
    </row>
    <row r="299" spans="1:6" ht="12.75" customHeight="1">
      <c r="A299" s="49"/>
      <c r="B299" s="10" t="s">
        <v>85</v>
      </c>
      <c r="C299" s="66" t="s">
        <v>83</v>
      </c>
      <c r="D299" s="67">
        <v>1</v>
      </c>
      <c r="E299" s="67">
        <v>189.97</v>
      </c>
      <c r="F299" s="21">
        <f>PRODUCT(D299*E299)</f>
        <v>189.97</v>
      </c>
    </row>
    <row r="300" spans="1:6" ht="12.75" customHeight="1">
      <c r="A300" s="125" t="s">
        <v>571</v>
      </c>
      <c r="B300" s="125"/>
      <c r="C300" s="125"/>
      <c r="D300" s="125"/>
      <c r="E300" s="125"/>
      <c r="F300" s="68">
        <f>SUM(F297:F298)</f>
        <v>15.32</v>
      </c>
    </row>
    <row r="301" spans="1:6" ht="12.75" customHeight="1">
      <c r="A301" s="124" t="s">
        <v>572</v>
      </c>
      <c r="B301" s="124"/>
      <c r="C301" s="124"/>
      <c r="D301" s="124"/>
      <c r="E301" s="124"/>
      <c r="F301" s="52">
        <f>SUM(F299:F299)</f>
        <v>189.97</v>
      </c>
    </row>
    <row r="302" spans="1:6" ht="12.75" customHeight="1">
      <c r="A302" s="124" t="s">
        <v>573</v>
      </c>
      <c r="B302" s="124"/>
      <c r="C302" s="124"/>
      <c r="D302" s="124"/>
      <c r="E302" s="124"/>
      <c r="F302" s="52">
        <f>SUM(F300:F301)</f>
        <v>205.29</v>
      </c>
    </row>
    <row r="303" spans="1:6" ht="12.75" customHeight="1">
      <c r="A303" s="124" t="s">
        <v>574</v>
      </c>
      <c r="B303" s="124"/>
      <c r="C303" s="124"/>
      <c r="D303" s="124"/>
      <c r="E303" s="124"/>
      <c r="F303" s="52">
        <f>PRODUCT(F300*1.307)</f>
        <v>20.023239999999998</v>
      </c>
    </row>
    <row r="304" spans="1:6" ht="12.75" customHeight="1">
      <c r="A304" s="124" t="s">
        <v>575</v>
      </c>
      <c r="B304" s="124"/>
      <c r="C304" s="124"/>
      <c r="D304" s="124"/>
      <c r="E304" s="124"/>
      <c r="F304" s="52">
        <f>SUM(F302:F303)</f>
        <v>225.31323999999998</v>
      </c>
    </row>
    <row r="305" spans="1:6" ht="12.75">
      <c r="A305" s="42"/>
      <c r="B305" s="74" t="s">
        <v>87</v>
      </c>
      <c r="C305" s="42" t="s">
        <v>12</v>
      </c>
      <c r="D305" s="78"/>
      <c r="E305" s="79"/>
      <c r="F305" s="80"/>
    </row>
    <row r="306" spans="1:6" ht="12.75">
      <c r="A306" s="57"/>
      <c r="B306" s="20" t="s">
        <v>579</v>
      </c>
      <c r="C306" s="18" t="s">
        <v>577</v>
      </c>
      <c r="D306" s="50">
        <v>0.95</v>
      </c>
      <c r="E306" s="51">
        <v>4.4000000000000004</v>
      </c>
      <c r="F306" s="21">
        <f>PRODUCT(D306*E306)</f>
        <v>4.18</v>
      </c>
    </row>
    <row r="307" spans="1:6" ht="12.75" customHeight="1">
      <c r="A307" s="126" t="s">
        <v>571</v>
      </c>
      <c r="B307" s="126"/>
      <c r="C307" s="126"/>
      <c r="D307" s="126"/>
      <c r="E307" s="126"/>
      <c r="F307" s="82">
        <f>SUM(F306)</f>
        <v>4.18</v>
      </c>
    </row>
    <row r="308" spans="1:6" ht="12.75" customHeight="1">
      <c r="A308" s="126" t="s">
        <v>572</v>
      </c>
      <c r="B308" s="126"/>
      <c r="C308" s="126"/>
      <c r="D308" s="126"/>
      <c r="E308" s="126"/>
      <c r="F308" s="82">
        <v>0</v>
      </c>
    </row>
    <row r="309" spans="1:6" ht="12.75" customHeight="1">
      <c r="A309" s="126" t="s">
        <v>573</v>
      </c>
      <c r="B309" s="126"/>
      <c r="C309" s="126"/>
      <c r="D309" s="126"/>
      <c r="E309" s="126"/>
      <c r="F309" s="82">
        <f>SUM(F307)</f>
        <v>4.18</v>
      </c>
    </row>
    <row r="310" spans="1:6" ht="12.75" customHeight="1">
      <c r="A310" s="124" t="s">
        <v>574</v>
      </c>
      <c r="B310" s="124"/>
      <c r="C310" s="124"/>
      <c r="D310" s="124"/>
      <c r="E310" s="124"/>
      <c r="F310" s="52">
        <f>PRODUCT(F307*1.307)</f>
        <v>5.4632599999999991</v>
      </c>
    </row>
    <row r="311" spans="1:6" ht="12.75" customHeight="1">
      <c r="A311" s="126" t="s">
        <v>575</v>
      </c>
      <c r="B311" s="126"/>
      <c r="C311" s="126"/>
      <c r="D311" s="126"/>
      <c r="E311" s="126"/>
      <c r="F311" s="52">
        <f>SUM(F309:F310)</f>
        <v>9.6432599999999979</v>
      </c>
    </row>
    <row r="312" spans="1:6" ht="25.5">
      <c r="A312" s="42"/>
      <c r="B312" s="83" t="s">
        <v>542</v>
      </c>
      <c r="C312" s="42" t="s">
        <v>83</v>
      </c>
      <c r="D312" s="78"/>
      <c r="E312" s="79"/>
      <c r="F312" s="80"/>
    </row>
    <row r="313" spans="1:6" ht="12.75">
      <c r="A313" s="14"/>
      <c r="B313" s="10" t="s">
        <v>608</v>
      </c>
      <c r="C313" s="5" t="s">
        <v>577</v>
      </c>
      <c r="D313" s="81">
        <v>3</v>
      </c>
      <c r="E313" s="11">
        <v>4.4000000000000004</v>
      </c>
      <c r="F313" s="21">
        <f t="shared" ref="F313:F321" si="1">PRODUCT(D313*E313)</f>
        <v>13.200000000000001</v>
      </c>
    </row>
    <row r="314" spans="1:6" ht="12.75">
      <c r="A314" s="14"/>
      <c r="B314" s="10" t="s">
        <v>609</v>
      </c>
      <c r="C314" s="5" t="s">
        <v>577</v>
      </c>
      <c r="D314" s="81">
        <v>3</v>
      </c>
      <c r="E314" s="11">
        <v>3.26</v>
      </c>
      <c r="F314" s="21">
        <f t="shared" si="1"/>
        <v>9.7799999999999994</v>
      </c>
    </row>
    <row r="315" spans="1:6" ht="12.75">
      <c r="A315" s="5"/>
      <c r="B315" s="10" t="s">
        <v>610</v>
      </c>
      <c r="C315" s="5" t="s">
        <v>611</v>
      </c>
      <c r="D315" s="81">
        <v>2</v>
      </c>
      <c r="E315" s="11">
        <v>1.69</v>
      </c>
      <c r="F315" s="21">
        <f t="shared" si="1"/>
        <v>3.38</v>
      </c>
    </row>
    <row r="316" spans="1:6" ht="12.75">
      <c r="A316" s="5"/>
      <c r="B316" s="10" t="s">
        <v>612</v>
      </c>
      <c r="C316" s="5" t="s">
        <v>611</v>
      </c>
      <c r="D316" s="81">
        <v>2</v>
      </c>
      <c r="E316" s="11">
        <v>0.12</v>
      </c>
      <c r="F316" s="21">
        <f t="shared" si="1"/>
        <v>0.24</v>
      </c>
    </row>
    <row r="317" spans="1:6" ht="25.5">
      <c r="A317" s="5"/>
      <c r="B317" s="10" t="s">
        <v>613</v>
      </c>
      <c r="C317" s="5" t="s">
        <v>611</v>
      </c>
      <c r="D317" s="81">
        <v>1</v>
      </c>
      <c r="E317" s="11">
        <v>12</v>
      </c>
      <c r="F317" s="21">
        <f t="shared" si="1"/>
        <v>12</v>
      </c>
    </row>
    <row r="318" spans="1:6" ht="25.5">
      <c r="A318" s="5"/>
      <c r="B318" s="10" t="s">
        <v>614</v>
      </c>
      <c r="C318" s="5" t="s">
        <v>611</v>
      </c>
      <c r="D318" s="81">
        <v>1</v>
      </c>
      <c r="E318" s="11">
        <v>5.19</v>
      </c>
      <c r="F318" s="21">
        <f t="shared" si="1"/>
        <v>5.19</v>
      </c>
    </row>
    <row r="319" spans="1:6" ht="12.75">
      <c r="A319" s="5"/>
      <c r="B319" s="10" t="s">
        <v>615</v>
      </c>
      <c r="C319" s="5" t="s">
        <v>611</v>
      </c>
      <c r="D319" s="81">
        <v>1</v>
      </c>
      <c r="E319" s="11">
        <v>2.2799999999999998</v>
      </c>
      <c r="F319" s="21">
        <f t="shared" si="1"/>
        <v>2.2799999999999998</v>
      </c>
    </row>
    <row r="320" spans="1:6" ht="12.75">
      <c r="A320" s="5"/>
      <c r="B320" s="10" t="s">
        <v>616</v>
      </c>
      <c r="C320" s="5" t="s">
        <v>611</v>
      </c>
      <c r="D320" s="81">
        <v>1</v>
      </c>
      <c r="E320" s="11">
        <v>41.16</v>
      </c>
      <c r="F320" s="21">
        <f t="shared" si="1"/>
        <v>41.16</v>
      </c>
    </row>
    <row r="321" spans="1:6" ht="12.75">
      <c r="A321" s="5"/>
      <c r="B321" s="10" t="s">
        <v>617</v>
      </c>
      <c r="C321" s="5" t="s">
        <v>611</v>
      </c>
      <c r="D321" s="81">
        <v>1</v>
      </c>
      <c r="E321" s="11">
        <v>105.7</v>
      </c>
      <c r="F321" s="21">
        <f t="shared" si="1"/>
        <v>105.7</v>
      </c>
    </row>
    <row r="322" spans="1:6" ht="12.75" customHeight="1">
      <c r="A322" s="126" t="s">
        <v>571</v>
      </c>
      <c r="B322" s="126"/>
      <c r="C322" s="126"/>
      <c r="D322" s="126"/>
      <c r="E322" s="126"/>
      <c r="F322" s="82">
        <f>SUM(F313:F314)</f>
        <v>22.98</v>
      </c>
    </row>
    <row r="323" spans="1:6" ht="12.75" customHeight="1">
      <c r="A323" s="126" t="s">
        <v>572</v>
      </c>
      <c r="B323" s="126"/>
      <c r="C323" s="126"/>
      <c r="D323" s="126"/>
      <c r="E323" s="126"/>
      <c r="F323" s="82">
        <f>SUM(F315:F321)</f>
        <v>169.95</v>
      </c>
    </row>
    <row r="324" spans="1:6" ht="12.75" customHeight="1">
      <c r="A324" s="126" t="s">
        <v>573</v>
      </c>
      <c r="B324" s="126"/>
      <c r="C324" s="126"/>
      <c r="D324" s="126"/>
      <c r="E324" s="126"/>
      <c r="F324" s="82">
        <f>SUM(F322:F323)</f>
        <v>192.92999999999998</v>
      </c>
    </row>
    <row r="325" spans="1:6" ht="12.75" customHeight="1">
      <c r="A325" s="124" t="s">
        <v>574</v>
      </c>
      <c r="B325" s="124"/>
      <c r="C325" s="124"/>
      <c r="D325" s="124"/>
      <c r="E325" s="124"/>
      <c r="F325" s="52">
        <f>PRODUCT(F322*1.307)</f>
        <v>30.034859999999998</v>
      </c>
    </row>
    <row r="326" spans="1:6" ht="12.75" customHeight="1">
      <c r="A326" s="126" t="s">
        <v>575</v>
      </c>
      <c r="B326" s="126"/>
      <c r="C326" s="126"/>
      <c r="D326" s="126"/>
      <c r="E326" s="126"/>
      <c r="F326" s="52">
        <f>SUM(F324:F325)</f>
        <v>222.96485999999999</v>
      </c>
    </row>
    <row r="327" spans="1:6" ht="25.5">
      <c r="A327" s="42"/>
      <c r="B327" s="46" t="s">
        <v>544</v>
      </c>
      <c r="C327" s="42" t="s">
        <v>83</v>
      </c>
      <c r="D327" s="78"/>
      <c r="E327" s="79"/>
      <c r="F327" s="80"/>
    </row>
    <row r="328" spans="1:6" ht="12.75">
      <c r="A328" s="14"/>
      <c r="B328" s="10" t="s">
        <v>608</v>
      </c>
      <c r="C328" s="5" t="s">
        <v>577</v>
      </c>
      <c r="D328" s="81">
        <v>2.6</v>
      </c>
      <c r="E328" s="11">
        <v>4.4000000000000004</v>
      </c>
      <c r="F328" s="21">
        <f t="shared" ref="F328:F337" si="2">PRODUCT(D328*E328)</f>
        <v>11.440000000000001</v>
      </c>
    </row>
    <row r="329" spans="1:6" ht="12.75">
      <c r="A329" s="14"/>
      <c r="B329" s="10" t="s">
        <v>609</v>
      </c>
      <c r="C329" s="5" t="s">
        <v>577</v>
      </c>
      <c r="D329" s="81">
        <v>2.6</v>
      </c>
      <c r="E329" s="11">
        <v>3.26</v>
      </c>
      <c r="F329" s="21">
        <f t="shared" si="2"/>
        <v>8.4759999999999991</v>
      </c>
    </row>
    <row r="330" spans="1:6" ht="12.75">
      <c r="A330" s="5"/>
      <c r="B330" s="10" t="s">
        <v>610</v>
      </c>
      <c r="C330" s="5" t="s">
        <v>611</v>
      </c>
      <c r="D330" s="81">
        <v>2</v>
      </c>
      <c r="E330" s="11">
        <v>1.69</v>
      </c>
      <c r="F330" s="21">
        <f t="shared" si="2"/>
        <v>3.38</v>
      </c>
    </row>
    <row r="331" spans="1:6" ht="12.75">
      <c r="A331" s="5"/>
      <c r="B331" s="10" t="s">
        <v>612</v>
      </c>
      <c r="C331" s="5" t="s">
        <v>611</v>
      </c>
      <c r="D331" s="81">
        <v>2</v>
      </c>
      <c r="E331" s="11">
        <v>0.12</v>
      </c>
      <c r="F331" s="21">
        <f t="shared" si="2"/>
        <v>0.24</v>
      </c>
    </row>
    <row r="332" spans="1:6" ht="12.75">
      <c r="A332" s="5"/>
      <c r="B332" s="10" t="s">
        <v>618</v>
      </c>
      <c r="C332" s="5" t="s">
        <v>611</v>
      </c>
      <c r="D332" s="81">
        <v>0.84</v>
      </c>
      <c r="E332" s="11">
        <v>0.15</v>
      </c>
      <c r="F332" s="21">
        <f t="shared" si="2"/>
        <v>0.126</v>
      </c>
    </row>
    <row r="333" spans="1:6" ht="25.5">
      <c r="A333" s="5"/>
      <c r="B333" s="10" t="s">
        <v>619</v>
      </c>
      <c r="C333" s="5" t="s">
        <v>611</v>
      </c>
      <c r="D333" s="81">
        <v>1</v>
      </c>
      <c r="E333" s="11">
        <v>45</v>
      </c>
      <c r="F333" s="21">
        <f t="shared" si="2"/>
        <v>45</v>
      </c>
    </row>
    <row r="334" spans="1:6" ht="25.5">
      <c r="A334" s="5"/>
      <c r="B334" s="10" t="s">
        <v>620</v>
      </c>
      <c r="C334" s="5" t="s">
        <v>611</v>
      </c>
      <c r="D334" s="81">
        <v>1</v>
      </c>
      <c r="E334" s="11">
        <v>12</v>
      </c>
      <c r="F334" s="21">
        <f t="shared" si="2"/>
        <v>12</v>
      </c>
    </row>
    <row r="335" spans="1:6" ht="25.5">
      <c r="A335" s="5"/>
      <c r="B335" s="10" t="s">
        <v>621</v>
      </c>
      <c r="C335" s="5" t="s">
        <v>611</v>
      </c>
      <c r="D335" s="81">
        <v>1</v>
      </c>
      <c r="E335" s="11">
        <v>12.8</v>
      </c>
      <c r="F335" s="21">
        <f t="shared" si="2"/>
        <v>12.8</v>
      </c>
    </row>
    <row r="336" spans="1:6" ht="12.75">
      <c r="A336" s="5"/>
      <c r="B336" s="10" t="s">
        <v>622</v>
      </c>
      <c r="C336" s="5" t="s">
        <v>611</v>
      </c>
      <c r="D336" s="81">
        <v>1</v>
      </c>
      <c r="E336" s="11">
        <v>30</v>
      </c>
      <c r="F336" s="21">
        <f t="shared" si="2"/>
        <v>30</v>
      </c>
    </row>
    <row r="337" spans="1:6" ht="25.5">
      <c r="A337" s="5"/>
      <c r="B337" s="10" t="s">
        <v>623</v>
      </c>
      <c r="C337" s="5" t="s">
        <v>611</v>
      </c>
      <c r="D337" s="81">
        <v>1</v>
      </c>
      <c r="E337" s="11">
        <v>113.03</v>
      </c>
      <c r="F337" s="21">
        <f t="shared" si="2"/>
        <v>113.03</v>
      </c>
    </row>
    <row r="338" spans="1:6" ht="12.75" customHeight="1">
      <c r="A338" s="126" t="s">
        <v>571</v>
      </c>
      <c r="B338" s="126"/>
      <c r="C338" s="126"/>
      <c r="D338" s="126"/>
      <c r="E338" s="126"/>
      <c r="F338" s="82">
        <f>SUM(F328:F329)</f>
        <v>19.916</v>
      </c>
    </row>
    <row r="339" spans="1:6" ht="12.75" customHeight="1">
      <c r="A339" s="126" t="s">
        <v>572</v>
      </c>
      <c r="B339" s="126"/>
      <c r="C339" s="126"/>
      <c r="D339" s="126"/>
      <c r="E339" s="126"/>
      <c r="F339" s="82">
        <v>239.726</v>
      </c>
    </row>
    <row r="340" spans="1:6" ht="12.75" customHeight="1">
      <c r="A340" s="126" t="s">
        <v>573</v>
      </c>
      <c r="B340" s="126"/>
      <c r="C340" s="126"/>
      <c r="D340" s="126"/>
      <c r="E340" s="126"/>
      <c r="F340" s="82">
        <f>SUM(F330:F337)</f>
        <v>216.57600000000002</v>
      </c>
    </row>
    <row r="341" spans="1:6" ht="12.75" customHeight="1">
      <c r="A341" s="124" t="s">
        <v>574</v>
      </c>
      <c r="B341" s="124"/>
      <c r="C341" s="124"/>
      <c r="D341" s="124"/>
      <c r="E341" s="124"/>
      <c r="F341" s="52">
        <f>PRODUCT(F338*1.307)</f>
        <v>26.030211999999999</v>
      </c>
    </row>
    <row r="342" spans="1:6" ht="12.75" customHeight="1">
      <c r="A342" s="126" t="s">
        <v>575</v>
      </c>
      <c r="B342" s="126"/>
      <c r="C342" s="126"/>
      <c r="D342" s="126"/>
      <c r="E342" s="126"/>
      <c r="F342" s="52">
        <f>SUM(F340:F341)</f>
        <v>242.60621200000003</v>
      </c>
    </row>
    <row r="343" spans="1:6" ht="12.75">
      <c r="A343" s="42"/>
      <c r="B343" s="74" t="s">
        <v>546</v>
      </c>
      <c r="C343" s="42" t="s">
        <v>83</v>
      </c>
      <c r="D343" s="78"/>
      <c r="E343" s="79"/>
      <c r="F343" s="80"/>
    </row>
    <row r="344" spans="1:6" ht="12.75">
      <c r="A344" s="14"/>
      <c r="B344" s="10" t="s">
        <v>608</v>
      </c>
      <c r="C344" s="5" t="s">
        <v>577</v>
      </c>
      <c r="D344" s="81">
        <v>0.6</v>
      </c>
      <c r="E344" s="11">
        <v>4.4000000000000004</v>
      </c>
      <c r="F344" s="21">
        <f>PRODUCT(D344*E344)</f>
        <v>2.64</v>
      </c>
    </row>
    <row r="345" spans="1:6" ht="12.75">
      <c r="A345" s="14"/>
      <c r="B345" s="10" t="s">
        <v>609</v>
      </c>
      <c r="C345" s="5" t="s">
        <v>577</v>
      </c>
      <c r="D345" s="81">
        <v>0.6</v>
      </c>
      <c r="E345" s="11">
        <v>3.26</v>
      </c>
      <c r="F345" s="21">
        <f>PRODUCT(D345*E345)</f>
        <v>1.9559999999999997</v>
      </c>
    </row>
    <row r="346" spans="1:6" ht="12.75">
      <c r="A346" s="5"/>
      <c r="B346" s="10" t="s">
        <v>546</v>
      </c>
      <c r="C346" s="5" t="s">
        <v>611</v>
      </c>
      <c r="D346" s="81">
        <v>1</v>
      </c>
      <c r="E346" s="11">
        <v>273.49</v>
      </c>
      <c r="F346" s="21">
        <f>PRODUCT(D346*E346)</f>
        <v>273.49</v>
      </c>
    </row>
    <row r="347" spans="1:6" ht="12.75" customHeight="1">
      <c r="A347" s="126" t="s">
        <v>571</v>
      </c>
      <c r="B347" s="126"/>
      <c r="C347" s="126"/>
      <c r="D347" s="126"/>
      <c r="E347" s="126"/>
      <c r="F347" s="82">
        <f>SUM(F344:F345)</f>
        <v>4.5960000000000001</v>
      </c>
    </row>
    <row r="348" spans="1:6" ht="12.75" customHeight="1">
      <c r="A348" s="126" t="s">
        <v>572</v>
      </c>
      <c r="B348" s="126"/>
      <c r="C348" s="126"/>
      <c r="D348" s="126"/>
      <c r="E348" s="126"/>
      <c r="F348" s="82">
        <f>SUM(F346)</f>
        <v>273.49</v>
      </c>
    </row>
    <row r="349" spans="1:6" ht="12.75" customHeight="1">
      <c r="A349" s="126" t="s">
        <v>573</v>
      </c>
      <c r="B349" s="126"/>
      <c r="C349" s="126"/>
      <c r="D349" s="126"/>
      <c r="E349" s="126"/>
      <c r="F349" s="82">
        <f>SUM(F347:F348)</f>
        <v>278.08600000000001</v>
      </c>
    </row>
    <row r="350" spans="1:6" ht="12.75" customHeight="1">
      <c r="A350" s="124" t="s">
        <v>574</v>
      </c>
      <c r="B350" s="124"/>
      <c r="C350" s="124"/>
      <c r="D350" s="124"/>
      <c r="E350" s="124"/>
      <c r="F350" s="52">
        <f>PRODUCT(F347*1.307)</f>
        <v>6.0069720000000002</v>
      </c>
    </row>
    <row r="351" spans="1:6" ht="12.75" customHeight="1">
      <c r="A351" s="126" t="s">
        <v>575</v>
      </c>
      <c r="B351" s="126"/>
      <c r="C351" s="126"/>
      <c r="D351" s="126"/>
      <c r="E351" s="126"/>
      <c r="F351" s="52">
        <f>SUM(F349:F350)</f>
        <v>284.09297200000003</v>
      </c>
    </row>
    <row r="352" spans="1:6" ht="12.75">
      <c r="A352" s="42"/>
      <c r="B352" s="74" t="s">
        <v>548</v>
      </c>
      <c r="C352" s="42" t="s">
        <v>83</v>
      </c>
      <c r="D352" s="78"/>
      <c r="E352" s="79"/>
      <c r="F352" s="80"/>
    </row>
    <row r="353" spans="1:6" ht="12.75">
      <c r="A353" s="14"/>
      <c r="B353" s="10" t="s">
        <v>608</v>
      </c>
      <c r="C353" s="5" t="s">
        <v>577</v>
      </c>
      <c r="D353" s="81">
        <v>0.4</v>
      </c>
      <c r="E353" s="11">
        <v>4.4000000000000004</v>
      </c>
      <c r="F353" s="21">
        <f>PRODUCT(D353*E353)</f>
        <v>1.7600000000000002</v>
      </c>
    </row>
    <row r="354" spans="1:6" ht="12.75">
      <c r="A354" s="14"/>
      <c r="B354" s="10" t="s">
        <v>609</v>
      </c>
      <c r="C354" s="5" t="s">
        <v>577</v>
      </c>
      <c r="D354" s="81">
        <v>0.4</v>
      </c>
      <c r="E354" s="11">
        <v>3.26</v>
      </c>
      <c r="F354" s="21">
        <f>PRODUCT(D354*E354)</f>
        <v>1.304</v>
      </c>
    </row>
    <row r="355" spans="1:6" ht="12.75">
      <c r="A355" s="5"/>
      <c r="B355" s="10" t="s">
        <v>548</v>
      </c>
      <c r="C355" s="5" t="s">
        <v>624</v>
      </c>
      <c r="D355" s="81">
        <v>1</v>
      </c>
      <c r="E355" s="11">
        <v>13.96</v>
      </c>
      <c r="F355" s="21">
        <f>PRODUCT(D355*E355)</f>
        <v>13.96</v>
      </c>
    </row>
    <row r="356" spans="1:6" ht="12.75" customHeight="1">
      <c r="A356" s="126" t="s">
        <v>571</v>
      </c>
      <c r="B356" s="126"/>
      <c r="C356" s="126"/>
      <c r="D356" s="126"/>
      <c r="E356" s="126"/>
      <c r="F356" s="82">
        <f>SUM(F353:F354)</f>
        <v>3.0640000000000001</v>
      </c>
    </row>
    <row r="357" spans="1:6" ht="12.75" customHeight="1">
      <c r="A357" s="126" t="s">
        <v>572</v>
      </c>
      <c r="B357" s="126"/>
      <c r="C357" s="126"/>
      <c r="D357" s="126"/>
      <c r="E357" s="126"/>
      <c r="F357" s="82">
        <f>SUM(F355)</f>
        <v>13.96</v>
      </c>
    </row>
    <row r="358" spans="1:6" ht="12.75" customHeight="1">
      <c r="A358" s="126" t="s">
        <v>573</v>
      </c>
      <c r="B358" s="126"/>
      <c r="C358" s="126"/>
      <c r="D358" s="126"/>
      <c r="E358" s="126"/>
      <c r="F358" s="82">
        <f>SUM(F356:F357)</f>
        <v>17.024000000000001</v>
      </c>
    </row>
    <row r="359" spans="1:6" ht="12.75" customHeight="1">
      <c r="A359" s="124" t="s">
        <v>574</v>
      </c>
      <c r="B359" s="124"/>
      <c r="C359" s="124"/>
      <c r="D359" s="124"/>
      <c r="E359" s="124"/>
      <c r="F359" s="52">
        <f>PRODUCT(F356*1.307)</f>
        <v>4.0046479999999995</v>
      </c>
    </row>
    <row r="360" spans="1:6" ht="12.75" customHeight="1">
      <c r="A360" s="126" t="s">
        <v>575</v>
      </c>
      <c r="B360" s="126"/>
      <c r="C360" s="126"/>
      <c r="D360" s="126"/>
      <c r="E360" s="126"/>
      <c r="F360" s="52">
        <f>SUM(F358:F359)</f>
        <v>21.028648</v>
      </c>
    </row>
    <row r="361" spans="1:6" ht="12.75">
      <c r="A361" s="42"/>
      <c r="B361" s="46" t="s">
        <v>550</v>
      </c>
      <c r="C361" s="42" t="s">
        <v>103</v>
      </c>
      <c r="D361" s="78"/>
      <c r="E361" s="79"/>
      <c r="F361" s="80"/>
    </row>
    <row r="362" spans="1:6" ht="12.75">
      <c r="A362" s="14"/>
      <c r="B362" s="10" t="s">
        <v>608</v>
      </c>
      <c r="C362" s="5" t="s">
        <v>577</v>
      </c>
      <c r="D362" s="81">
        <v>0.4</v>
      </c>
      <c r="E362" s="11">
        <v>4.4000000000000004</v>
      </c>
      <c r="F362" s="21">
        <f>PRODUCT(D362*E362)</f>
        <v>1.7600000000000002</v>
      </c>
    </row>
    <row r="363" spans="1:6" ht="12.75">
      <c r="A363" s="14"/>
      <c r="B363" s="10" t="s">
        <v>609</v>
      </c>
      <c r="C363" s="5" t="s">
        <v>577</v>
      </c>
      <c r="D363" s="81">
        <v>0.4</v>
      </c>
      <c r="E363" s="11">
        <v>3.26</v>
      </c>
      <c r="F363" s="21">
        <f>PRODUCT(D363*E363)</f>
        <v>1.304</v>
      </c>
    </row>
    <row r="364" spans="1:6" ht="12.75">
      <c r="A364" s="5"/>
      <c r="B364" s="10" t="s">
        <v>625</v>
      </c>
      <c r="C364" s="5" t="s">
        <v>103</v>
      </c>
      <c r="D364" s="81">
        <v>1</v>
      </c>
      <c r="E364" s="11">
        <v>78.61</v>
      </c>
      <c r="F364" s="21">
        <f>PRODUCT(D364*E364)</f>
        <v>78.61</v>
      </c>
    </row>
    <row r="365" spans="1:6" ht="12.75" customHeight="1">
      <c r="A365" s="126" t="s">
        <v>571</v>
      </c>
      <c r="B365" s="126"/>
      <c r="C365" s="126"/>
      <c r="D365" s="126"/>
      <c r="E365" s="126"/>
      <c r="F365" s="82">
        <f>SUM(F362:F363)</f>
        <v>3.0640000000000001</v>
      </c>
    </row>
    <row r="366" spans="1:6" ht="12.75" customHeight="1">
      <c r="A366" s="126" t="s">
        <v>572</v>
      </c>
      <c r="B366" s="126"/>
      <c r="C366" s="126"/>
      <c r="D366" s="126"/>
      <c r="E366" s="126"/>
      <c r="F366" s="82">
        <f>SUM(F364)</f>
        <v>78.61</v>
      </c>
    </row>
    <row r="367" spans="1:6" ht="12.75" customHeight="1">
      <c r="A367" s="126" t="s">
        <v>573</v>
      </c>
      <c r="B367" s="126"/>
      <c r="C367" s="126"/>
      <c r="D367" s="126"/>
      <c r="E367" s="126"/>
      <c r="F367" s="82">
        <f>SUM(F365:F366)</f>
        <v>81.674000000000007</v>
      </c>
    </row>
    <row r="368" spans="1:6" ht="12.75" customHeight="1">
      <c r="A368" s="124" t="s">
        <v>574</v>
      </c>
      <c r="B368" s="124"/>
      <c r="C368" s="124"/>
      <c r="D368" s="124"/>
      <c r="E368" s="124"/>
      <c r="F368" s="52">
        <f>PRODUCT(F365*1.307)</f>
        <v>4.0046479999999995</v>
      </c>
    </row>
    <row r="369" spans="1:6" ht="12.75" customHeight="1">
      <c r="A369" s="126" t="s">
        <v>575</v>
      </c>
      <c r="B369" s="126"/>
      <c r="C369" s="126"/>
      <c r="D369" s="126"/>
      <c r="E369" s="126"/>
      <c r="F369" s="52">
        <f>SUM(F367:F368)</f>
        <v>85.67864800000001</v>
      </c>
    </row>
    <row r="370" spans="1:6" ht="12.75" customHeight="1">
      <c r="A370" s="123" t="s">
        <v>88</v>
      </c>
      <c r="B370" s="123"/>
      <c r="C370" s="123"/>
      <c r="D370" s="123"/>
      <c r="E370" s="123"/>
      <c r="F370" s="123"/>
    </row>
    <row r="371" spans="1:6" ht="12.75">
      <c r="A371" s="42"/>
      <c r="B371" s="84" t="s">
        <v>92</v>
      </c>
      <c r="C371" s="42" t="s">
        <v>83</v>
      </c>
      <c r="D371" s="85"/>
      <c r="E371" s="79"/>
      <c r="F371" s="80"/>
    </row>
    <row r="372" spans="1:6" ht="12.75">
      <c r="A372" s="86"/>
      <c r="B372" s="69" t="s">
        <v>626</v>
      </c>
      <c r="C372" s="70" t="s">
        <v>577</v>
      </c>
      <c r="D372" s="71">
        <v>0.15</v>
      </c>
      <c r="E372" s="72">
        <v>7.52</v>
      </c>
      <c r="F372" s="21">
        <f>PRODUCT(D372*E372)</f>
        <v>1.1279999999999999</v>
      </c>
    </row>
    <row r="373" spans="1:6" ht="12.75">
      <c r="A373" s="86"/>
      <c r="B373" s="69" t="s">
        <v>627</v>
      </c>
      <c r="C373" s="70" t="s">
        <v>577</v>
      </c>
      <c r="D373" s="71">
        <v>0.15</v>
      </c>
      <c r="E373" s="72">
        <v>3.5</v>
      </c>
      <c r="F373" s="21">
        <f>PRODUCT(D373*E373)</f>
        <v>0.52500000000000002</v>
      </c>
    </row>
    <row r="374" spans="1:6" ht="12.75">
      <c r="A374" s="86"/>
      <c r="B374" s="69" t="s">
        <v>628</v>
      </c>
      <c r="C374" s="70" t="s">
        <v>611</v>
      </c>
      <c r="D374" s="71">
        <v>1</v>
      </c>
      <c r="E374" s="72">
        <v>2.85</v>
      </c>
      <c r="F374" s="21">
        <f>PRODUCT(D374*E374)</f>
        <v>2.85</v>
      </c>
    </row>
    <row r="375" spans="1:6" ht="12.75" customHeight="1">
      <c r="A375" s="127" t="s">
        <v>571</v>
      </c>
      <c r="B375" s="127"/>
      <c r="C375" s="127"/>
      <c r="D375" s="127"/>
      <c r="E375" s="127"/>
      <c r="F375" s="82">
        <f>SUM(F372:F373)</f>
        <v>1.653</v>
      </c>
    </row>
    <row r="376" spans="1:6" ht="12.75" customHeight="1">
      <c r="A376" s="127" t="s">
        <v>572</v>
      </c>
      <c r="B376" s="127"/>
      <c r="C376" s="127"/>
      <c r="D376" s="127"/>
      <c r="E376" s="127"/>
      <c r="F376" s="82">
        <f>SUM(F374)</f>
        <v>2.85</v>
      </c>
    </row>
    <row r="377" spans="1:6" ht="12.75" customHeight="1">
      <c r="A377" s="127" t="s">
        <v>573</v>
      </c>
      <c r="B377" s="127"/>
      <c r="C377" s="127"/>
      <c r="D377" s="127"/>
      <c r="E377" s="127"/>
      <c r="F377" s="82">
        <f>SUM(F375:F376)</f>
        <v>4.5030000000000001</v>
      </c>
    </row>
    <row r="378" spans="1:6" ht="12.75" customHeight="1">
      <c r="A378" s="128" t="s">
        <v>574</v>
      </c>
      <c r="B378" s="128"/>
      <c r="C378" s="128"/>
      <c r="D378" s="128"/>
      <c r="E378" s="128"/>
      <c r="F378" s="52">
        <f>PRODUCT(F375*1.307)</f>
        <v>2.1604709999999998</v>
      </c>
    </row>
    <row r="379" spans="1:6" ht="12.75" customHeight="1">
      <c r="A379" s="127" t="s">
        <v>575</v>
      </c>
      <c r="B379" s="127"/>
      <c r="C379" s="127"/>
      <c r="D379" s="127"/>
      <c r="E379" s="127"/>
      <c r="F379" s="52">
        <f>SUM(F377:F378)</f>
        <v>6.6634709999999995</v>
      </c>
    </row>
    <row r="380" spans="1:6" ht="12.75">
      <c r="A380" s="87"/>
      <c r="B380" s="58" t="s">
        <v>94</v>
      </c>
      <c r="C380" s="53" t="s">
        <v>83</v>
      </c>
      <c r="D380" s="88"/>
      <c r="E380" s="55"/>
      <c r="F380" s="56"/>
    </row>
    <row r="381" spans="1:6" ht="12.75">
      <c r="A381" s="86"/>
      <c r="B381" s="69" t="s">
        <v>626</v>
      </c>
      <c r="C381" s="89" t="s">
        <v>577</v>
      </c>
      <c r="D381" s="90">
        <v>0.9</v>
      </c>
      <c r="E381" s="72">
        <v>7.52</v>
      </c>
      <c r="F381" s="21">
        <f>PRODUCT(D381*E381)</f>
        <v>6.7679999999999998</v>
      </c>
    </row>
    <row r="382" spans="1:6" ht="12.75">
      <c r="A382" s="86"/>
      <c r="B382" s="69" t="s">
        <v>627</v>
      </c>
      <c r="C382" s="89" t="s">
        <v>577</v>
      </c>
      <c r="D382" s="90">
        <v>0.9</v>
      </c>
      <c r="E382" s="72">
        <v>3.5</v>
      </c>
      <c r="F382" s="21">
        <f>PRODUCT(D382*E382)</f>
        <v>3.15</v>
      </c>
    </row>
    <row r="383" spans="1:6" ht="12.75">
      <c r="A383" s="91"/>
      <c r="B383" s="92" t="s">
        <v>94</v>
      </c>
      <c r="C383" s="89" t="s">
        <v>611</v>
      </c>
      <c r="D383" s="90">
        <v>1</v>
      </c>
      <c r="E383" s="93">
        <v>45.92</v>
      </c>
      <c r="F383" s="21">
        <f>PRODUCT(D383*E383)</f>
        <v>45.92</v>
      </c>
    </row>
    <row r="384" spans="1:6" ht="12.75" customHeight="1">
      <c r="A384" s="127" t="s">
        <v>571</v>
      </c>
      <c r="B384" s="127"/>
      <c r="C384" s="127"/>
      <c r="D384" s="127"/>
      <c r="E384" s="127"/>
      <c r="F384" s="82">
        <f>SUM(F381:F382)</f>
        <v>9.9179999999999993</v>
      </c>
    </row>
    <row r="385" spans="1:6" ht="12.75" customHeight="1">
      <c r="A385" s="127" t="s">
        <v>572</v>
      </c>
      <c r="B385" s="127"/>
      <c r="C385" s="127"/>
      <c r="D385" s="127"/>
      <c r="E385" s="127"/>
      <c r="F385" s="82">
        <f>SUM(F383)</f>
        <v>45.92</v>
      </c>
    </row>
    <row r="386" spans="1:6" ht="12.75" customHeight="1">
      <c r="A386" s="127" t="s">
        <v>573</v>
      </c>
      <c r="B386" s="127"/>
      <c r="C386" s="127"/>
      <c r="D386" s="127"/>
      <c r="E386" s="127"/>
      <c r="F386" s="82">
        <f>SUM(F384:F385)</f>
        <v>55.838000000000001</v>
      </c>
    </row>
    <row r="387" spans="1:6" ht="12.75" customHeight="1">
      <c r="A387" s="128" t="s">
        <v>574</v>
      </c>
      <c r="B387" s="128"/>
      <c r="C387" s="128"/>
      <c r="D387" s="128"/>
      <c r="E387" s="128"/>
      <c r="F387" s="52">
        <f>PRODUCT(F384*1.307)</f>
        <v>12.962825999999998</v>
      </c>
    </row>
    <row r="388" spans="1:6" ht="12.75" customHeight="1">
      <c r="A388" s="127" t="s">
        <v>575</v>
      </c>
      <c r="B388" s="127"/>
      <c r="C388" s="127"/>
      <c r="D388" s="127"/>
      <c r="E388" s="127"/>
      <c r="F388" s="52">
        <f>SUM(F386:F387)</f>
        <v>68.800826000000001</v>
      </c>
    </row>
    <row r="389" spans="1:6" ht="25.5">
      <c r="A389" s="58"/>
      <c r="B389" s="58" t="s">
        <v>96</v>
      </c>
      <c r="C389" s="53" t="s">
        <v>83</v>
      </c>
      <c r="D389" s="88"/>
      <c r="E389" s="55"/>
      <c r="F389" s="56"/>
    </row>
    <row r="390" spans="1:6" ht="12.75">
      <c r="A390" s="86"/>
      <c r="B390" s="69" t="s">
        <v>626</v>
      </c>
      <c r="C390" s="89" t="s">
        <v>577</v>
      </c>
      <c r="D390" s="90">
        <v>0.13</v>
      </c>
      <c r="E390" s="72">
        <v>7.52</v>
      </c>
      <c r="F390" s="21">
        <f t="shared" ref="F390:F395" si="3">PRODUCT(D390*E390)</f>
        <v>0.97760000000000002</v>
      </c>
    </row>
    <row r="391" spans="1:6" ht="12.75">
      <c r="A391" s="86"/>
      <c r="B391" s="69" t="s">
        <v>627</v>
      </c>
      <c r="C391" s="89" t="s">
        <v>577</v>
      </c>
      <c r="D391" s="90">
        <v>0.13</v>
      </c>
      <c r="E391" s="72">
        <v>3.5</v>
      </c>
      <c r="F391" s="21">
        <f t="shared" si="3"/>
        <v>0.45500000000000002</v>
      </c>
    </row>
    <row r="392" spans="1:6" ht="12.75">
      <c r="A392" s="91"/>
      <c r="B392" s="92" t="s">
        <v>96</v>
      </c>
      <c r="C392" s="89" t="s">
        <v>611</v>
      </c>
      <c r="D392" s="90">
        <v>1</v>
      </c>
      <c r="E392" s="93">
        <v>43.44</v>
      </c>
      <c r="F392" s="21">
        <f t="shared" si="3"/>
        <v>43.44</v>
      </c>
    </row>
    <row r="393" spans="1:6" ht="12.75">
      <c r="A393" s="94"/>
      <c r="B393" s="69" t="s">
        <v>629</v>
      </c>
      <c r="C393" s="70" t="s">
        <v>611</v>
      </c>
      <c r="D393" s="71">
        <v>8</v>
      </c>
      <c r="E393" s="72">
        <v>0.11</v>
      </c>
      <c r="F393" s="21">
        <f t="shared" si="3"/>
        <v>0.88</v>
      </c>
    </row>
    <row r="394" spans="1:6" ht="12.75">
      <c r="A394" s="94"/>
      <c r="B394" s="69" t="s">
        <v>630</v>
      </c>
      <c r="C394" s="70" t="s">
        <v>611</v>
      </c>
      <c r="D394" s="71">
        <v>8</v>
      </c>
      <c r="E394" s="72">
        <v>0.04</v>
      </c>
      <c r="F394" s="21">
        <f t="shared" si="3"/>
        <v>0.32</v>
      </c>
    </row>
    <row r="395" spans="1:6" ht="12.75">
      <c r="A395" s="94"/>
      <c r="B395" s="69" t="s">
        <v>631</v>
      </c>
      <c r="C395" s="70" t="s">
        <v>611</v>
      </c>
      <c r="D395" s="71">
        <v>16</v>
      </c>
      <c r="E395" s="72">
        <v>0.02</v>
      </c>
      <c r="F395" s="21">
        <f t="shared" si="3"/>
        <v>0.32</v>
      </c>
    </row>
    <row r="396" spans="1:6" ht="12.75" customHeight="1">
      <c r="A396" s="127" t="s">
        <v>571</v>
      </c>
      <c r="B396" s="127"/>
      <c r="C396" s="127"/>
      <c r="D396" s="127"/>
      <c r="E396" s="127"/>
      <c r="F396" s="82">
        <f>SUM(F390:F391)</f>
        <v>1.4326000000000001</v>
      </c>
    </row>
    <row r="397" spans="1:6" ht="12.75" customHeight="1">
      <c r="A397" s="127" t="s">
        <v>572</v>
      </c>
      <c r="B397" s="127"/>
      <c r="C397" s="127"/>
      <c r="D397" s="127"/>
      <c r="E397" s="127"/>
      <c r="F397" s="82">
        <f>SUM(F392:F395)</f>
        <v>44.96</v>
      </c>
    </row>
    <row r="398" spans="1:6" ht="12.75" customHeight="1">
      <c r="A398" s="127" t="s">
        <v>573</v>
      </c>
      <c r="B398" s="127"/>
      <c r="C398" s="127"/>
      <c r="D398" s="127"/>
      <c r="E398" s="127"/>
      <c r="F398" s="82">
        <f>SUM(F396:F397)</f>
        <v>46.392600000000002</v>
      </c>
    </row>
    <row r="399" spans="1:6" ht="12.75" customHeight="1">
      <c r="A399" s="128" t="s">
        <v>574</v>
      </c>
      <c r="B399" s="128"/>
      <c r="C399" s="128"/>
      <c r="D399" s="128"/>
      <c r="E399" s="128"/>
      <c r="F399" s="52">
        <f>PRODUCT(F396*1.307)</f>
        <v>1.8724082</v>
      </c>
    </row>
    <row r="400" spans="1:6" ht="12.75" customHeight="1">
      <c r="A400" s="127" t="s">
        <v>575</v>
      </c>
      <c r="B400" s="127"/>
      <c r="C400" s="127"/>
      <c r="D400" s="127"/>
      <c r="E400" s="127"/>
      <c r="F400" s="52">
        <f>SUM(F398:F399)</f>
        <v>48.265008200000004</v>
      </c>
    </row>
    <row r="401" spans="1:6" ht="12.75">
      <c r="A401" s="58"/>
      <c r="B401" s="58" t="s">
        <v>98</v>
      </c>
      <c r="C401" s="53" t="s">
        <v>83</v>
      </c>
      <c r="D401" s="88"/>
      <c r="E401" s="55"/>
      <c r="F401" s="56"/>
    </row>
    <row r="402" spans="1:6" ht="12.75">
      <c r="A402" s="86"/>
      <c r="B402" s="69" t="s">
        <v>626</v>
      </c>
      <c r="C402" s="89" t="s">
        <v>577</v>
      </c>
      <c r="D402" s="90">
        <v>0.13</v>
      </c>
      <c r="E402" s="72">
        <v>7.52</v>
      </c>
      <c r="F402" s="21">
        <f t="shared" ref="F402:F407" si="4">PRODUCT(D402*E402)</f>
        <v>0.97760000000000002</v>
      </c>
    </row>
    <row r="403" spans="1:6" ht="12.75">
      <c r="A403" s="86"/>
      <c r="B403" s="69" t="s">
        <v>627</v>
      </c>
      <c r="C403" s="89" t="s">
        <v>577</v>
      </c>
      <c r="D403" s="90">
        <v>0.13</v>
      </c>
      <c r="E403" s="72">
        <v>3.5</v>
      </c>
      <c r="F403" s="21">
        <f t="shared" si="4"/>
        <v>0.45500000000000002</v>
      </c>
    </row>
    <row r="404" spans="1:6" ht="12.75">
      <c r="A404" s="91"/>
      <c r="B404" s="92" t="s">
        <v>632</v>
      </c>
      <c r="C404" s="89" t="s">
        <v>611</v>
      </c>
      <c r="D404" s="90">
        <v>1</v>
      </c>
      <c r="E404" s="93">
        <v>43.44</v>
      </c>
      <c r="F404" s="21">
        <f t="shared" si="4"/>
        <v>43.44</v>
      </c>
    </row>
    <row r="405" spans="1:6" ht="12.75">
      <c r="A405" s="94"/>
      <c r="B405" s="69" t="s">
        <v>629</v>
      </c>
      <c r="C405" s="70" t="s">
        <v>611</v>
      </c>
      <c r="D405" s="71">
        <v>8</v>
      </c>
      <c r="E405" s="72">
        <v>0.11</v>
      </c>
      <c r="F405" s="21">
        <f t="shared" si="4"/>
        <v>0.88</v>
      </c>
    </row>
    <row r="406" spans="1:6" ht="12.75">
      <c r="A406" s="94"/>
      <c r="B406" s="69" t="s">
        <v>630</v>
      </c>
      <c r="C406" s="70" t="s">
        <v>611</v>
      </c>
      <c r="D406" s="71">
        <v>8</v>
      </c>
      <c r="E406" s="72">
        <v>0.04</v>
      </c>
      <c r="F406" s="21">
        <f t="shared" si="4"/>
        <v>0.32</v>
      </c>
    </row>
    <row r="407" spans="1:6" ht="12.75">
      <c r="A407" s="94"/>
      <c r="B407" s="69" t="s">
        <v>631</v>
      </c>
      <c r="C407" s="70" t="s">
        <v>611</v>
      </c>
      <c r="D407" s="71">
        <v>16</v>
      </c>
      <c r="E407" s="72">
        <v>0.02</v>
      </c>
      <c r="F407" s="21">
        <f t="shared" si="4"/>
        <v>0.32</v>
      </c>
    </row>
    <row r="408" spans="1:6" ht="12.75" customHeight="1">
      <c r="A408" s="127" t="s">
        <v>571</v>
      </c>
      <c r="B408" s="127"/>
      <c r="C408" s="127"/>
      <c r="D408" s="127"/>
      <c r="E408" s="127"/>
      <c r="F408" s="82">
        <f>SUM(F402:F403)</f>
        <v>1.4326000000000001</v>
      </c>
    </row>
    <row r="409" spans="1:6" ht="12.75" customHeight="1">
      <c r="A409" s="127" t="s">
        <v>572</v>
      </c>
      <c r="B409" s="127"/>
      <c r="C409" s="127"/>
      <c r="D409" s="127"/>
      <c r="E409" s="127"/>
      <c r="F409" s="82">
        <f>SUM(F404:F407)</f>
        <v>44.96</v>
      </c>
    </row>
    <row r="410" spans="1:6" ht="12.75" customHeight="1">
      <c r="A410" s="127" t="s">
        <v>573</v>
      </c>
      <c r="B410" s="127"/>
      <c r="C410" s="127"/>
      <c r="D410" s="127"/>
      <c r="E410" s="127"/>
      <c r="F410" s="82">
        <f>SUM(F408:F409)</f>
        <v>46.392600000000002</v>
      </c>
    </row>
    <row r="411" spans="1:6" ht="12.75" customHeight="1">
      <c r="A411" s="128" t="s">
        <v>574</v>
      </c>
      <c r="B411" s="128"/>
      <c r="C411" s="128"/>
      <c r="D411" s="128"/>
      <c r="E411" s="128"/>
      <c r="F411" s="52">
        <f>PRODUCT(F408*1.307)</f>
        <v>1.8724082</v>
      </c>
    </row>
    <row r="412" spans="1:6" ht="12.75" customHeight="1">
      <c r="A412" s="127" t="s">
        <v>575</v>
      </c>
      <c r="B412" s="127"/>
      <c r="C412" s="127"/>
      <c r="D412" s="127"/>
      <c r="E412" s="127"/>
      <c r="F412" s="52">
        <f>SUM(F410:F411)</f>
        <v>48.265008200000004</v>
      </c>
    </row>
    <row r="413" spans="1:6" ht="25.5">
      <c r="A413" s="58"/>
      <c r="B413" s="58" t="s">
        <v>100</v>
      </c>
      <c r="C413" s="53" t="s">
        <v>83</v>
      </c>
      <c r="D413" s="88"/>
      <c r="E413" s="55"/>
      <c r="F413" s="56"/>
    </row>
    <row r="414" spans="1:6" ht="12.75">
      <c r="A414" s="86"/>
      <c r="B414" s="69" t="s">
        <v>626</v>
      </c>
      <c r="C414" s="89" t="s">
        <v>577</v>
      </c>
      <c r="D414" s="90">
        <v>7.0000000000000007E-2</v>
      </c>
      <c r="E414" s="72">
        <v>7.52</v>
      </c>
      <c r="F414" s="21">
        <f t="shared" ref="F414:F419" si="5">PRODUCT(D414*E414)</f>
        <v>0.52639999999999998</v>
      </c>
    </row>
    <row r="415" spans="1:6" ht="12.75">
      <c r="A415" s="86"/>
      <c r="B415" s="69" t="s">
        <v>627</v>
      </c>
      <c r="C415" s="89" t="s">
        <v>577</v>
      </c>
      <c r="D415" s="90">
        <v>7.0000000000000007E-2</v>
      </c>
      <c r="E415" s="72">
        <v>3.5</v>
      </c>
      <c r="F415" s="21">
        <f t="shared" si="5"/>
        <v>0.24500000000000002</v>
      </c>
    </row>
    <row r="416" spans="1:6" ht="12.75">
      <c r="A416" s="91"/>
      <c r="B416" s="92" t="s">
        <v>633</v>
      </c>
      <c r="C416" s="89" t="s">
        <v>611</v>
      </c>
      <c r="D416" s="90">
        <v>1</v>
      </c>
      <c r="E416" s="93">
        <v>1.1200000000000001</v>
      </c>
      <c r="F416" s="21">
        <f t="shared" si="5"/>
        <v>1.1200000000000001</v>
      </c>
    </row>
    <row r="417" spans="1:6" ht="12.75">
      <c r="A417" s="94"/>
      <c r="B417" s="69" t="s">
        <v>629</v>
      </c>
      <c r="C417" s="70" t="s">
        <v>611</v>
      </c>
      <c r="D417" s="71">
        <v>2</v>
      </c>
      <c r="E417" s="72">
        <v>0.11</v>
      </c>
      <c r="F417" s="21">
        <f t="shared" si="5"/>
        <v>0.22</v>
      </c>
    </row>
    <row r="418" spans="1:6" ht="12.75">
      <c r="A418" s="94"/>
      <c r="B418" s="69" t="s">
        <v>630</v>
      </c>
      <c r="C418" s="70" t="s">
        <v>611</v>
      </c>
      <c r="D418" s="71">
        <v>2</v>
      </c>
      <c r="E418" s="72">
        <v>0.04</v>
      </c>
      <c r="F418" s="21">
        <f t="shared" si="5"/>
        <v>0.08</v>
      </c>
    </row>
    <row r="419" spans="1:6" ht="12.75">
      <c r="A419" s="94"/>
      <c r="B419" s="69" t="s">
        <v>631</v>
      </c>
      <c r="C419" s="70" t="s">
        <v>611</v>
      </c>
      <c r="D419" s="71">
        <v>4</v>
      </c>
      <c r="E419" s="72">
        <v>0.02</v>
      </c>
      <c r="F419" s="21">
        <f t="shared" si="5"/>
        <v>0.08</v>
      </c>
    </row>
    <row r="420" spans="1:6" ht="12.75" customHeight="1">
      <c r="A420" s="127" t="s">
        <v>571</v>
      </c>
      <c r="B420" s="127"/>
      <c r="C420" s="127"/>
      <c r="D420" s="127"/>
      <c r="E420" s="127"/>
      <c r="F420" s="82">
        <f>SUM(F414:F415)</f>
        <v>0.77139999999999997</v>
      </c>
    </row>
    <row r="421" spans="1:6" ht="12.75" customHeight="1">
      <c r="A421" s="127" t="s">
        <v>572</v>
      </c>
      <c r="B421" s="127"/>
      <c r="C421" s="127"/>
      <c r="D421" s="127"/>
      <c r="E421" s="127"/>
      <c r="F421" s="82">
        <f>SUM(F416:F419)</f>
        <v>1.5000000000000002</v>
      </c>
    </row>
    <row r="422" spans="1:6" ht="12.75" customHeight="1">
      <c r="A422" s="127" t="s">
        <v>573</v>
      </c>
      <c r="B422" s="127"/>
      <c r="C422" s="127"/>
      <c r="D422" s="127"/>
      <c r="E422" s="127"/>
      <c r="F422" s="82">
        <f>SUM(F420:F421)</f>
        <v>2.2714000000000003</v>
      </c>
    </row>
    <row r="423" spans="1:6" ht="12.75" customHeight="1">
      <c r="A423" s="128" t="s">
        <v>574</v>
      </c>
      <c r="B423" s="128"/>
      <c r="C423" s="128"/>
      <c r="D423" s="128"/>
      <c r="E423" s="128"/>
      <c r="F423" s="52">
        <f>PRODUCT(F420*1.307)</f>
        <v>1.0082198</v>
      </c>
    </row>
    <row r="424" spans="1:6" ht="12.75" customHeight="1">
      <c r="A424" s="127" t="s">
        <v>575</v>
      </c>
      <c r="B424" s="127"/>
      <c r="C424" s="127"/>
      <c r="D424" s="127"/>
      <c r="E424" s="127"/>
      <c r="F424" s="52">
        <f>SUM(F422:F423)</f>
        <v>3.2796198000000003</v>
      </c>
    </row>
    <row r="425" spans="1:6" ht="12.75">
      <c r="A425" s="87"/>
      <c r="B425" s="58" t="s">
        <v>102</v>
      </c>
      <c r="C425" s="53" t="s">
        <v>103</v>
      </c>
      <c r="D425" s="88"/>
      <c r="E425" s="55"/>
      <c r="F425" s="56"/>
    </row>
    <row r="426" spans="1:6" ht="12.75">
      <c r="A426" s="86"/>
      <c r="B426" s="69" t="s">
        <v>626</v>
      </c>
      <c r="C426" s="89" t="s">
        <v>577</v>
      </c>
      <c r="D426" s="90">
        <v>0.4</v>
      </c>
      <c r="E426" s="72">
        <v>7.52</v>
      </c>
      <c r="F426" s="21">
        <f>PRODUCT(D426*E426)</f>
        <v>3.008</v>
      </c>
    </row>
    <row r="427" spans="1:6" ht="12.75">
      <c r="A427" s="86"/>
      <c r="B427" s="69" t="s">
        <v>627</v>
      </c>
      <c r="C427" s="89" t="s">
        <v>577</v>
      </c>
      <c r="D427" s="90">
        <v>0.4</v>
      </c>
      <c r="E427" s="72">
        <v>3.5</v>
      </c>
      <c r="F427" s="21">
        <f>PRODUCT(D427*E427)</f>
        <v>1.4000000000000001</v>
      </c>
    </row>
    <row r="428" spans="1:6" ht="12.75">
      <c r="A428" s="91"/>
      <c r="B428" s="92" t="s">
        <v>102</v>
      </c>
      <c r="C428" s="89" t="s">
        <v>634</v>
      </c>
      <c r="D428" s="90">
        <v>1.05</v>
      </c>
      <c r="E428" s="93">
        <v>7.6</v>
      </c>
      <c r="F428" s="21">
        <f>PRODUCT(D428*E428)</f>
        <v>7.9799999999999995</v>
      </c>
    </row>
    <row r="429" spans="1:6" ht="12.75" customHeight="1">
      <c r="A429" s="127" t="s">
        <v>571</v>
      </c>
      <c r="B429" s="127"/>
      <c r="C429" s="127"/>
      <c r="D429" s="127"/>
      <c r="E429" s="127"/>
      <c r="F429" s="82">
        <f>SUM(F426:F427)</f>
        <v>4.4080000000000004</v>
      </c>
    </row>
    <row r="430" spans="1:6" ht="12.75" customHeight="1">
      <c r="A430" s="127" t="s">
        <v>572</v>
      </c>
      <c r="B430" s="127"/>
      <c r="C430" s="127"/>
      <c r="D430" s="127"/>
      <c r="E430" s="127"/>
      <c r="F430" s="82">
        <f>SUM(F428)</f>
        <v>7.9799999999999995</v>
      </c>
    </row>
    <row r="431" spans="1:6" ht="12.75" customHeight="1">
      <c r="A431" s="127" t="s">
        <v>573</v>
      </c>
      <c r="B431" s="127"/>
      <c r="C431" s="127"/>
      <c r="D431" s="127"/>
      <c r="E431" s="127"/>
      <c r="F431" s="82">
        <f>SUM(F429:F430)</f>
        <v>12.388</v>
      </c>
    </row>
    <row r="432" spans="1:6" ht="12.75" customHeight="1">
      <c r="A432" s="128" t="s">
        <v>574</v>
      </c>
      <c r="B432" s="128"/>
      <c r="C432" s="128"/>
      <c r="D432" s="128"/>
      <c r="E432" s="128"/>
      <c r="F432" s="52">
        <f>PRODUCT(F429*1.307)</f>
        <v>5.7612560000000004</v>
      </c>
    </row>
    <row r="433" spans="1:6" ht="12.75" customHeight="1">
      <c r="A433" s="127" t="s">
        <v>575</v>
      </c>
      <c r="B433" s="127"/>
      <c r="C433" s="127"/>
      <c r="D433" s="127"/>
      <c r="E433" s="127"/>
      <c r="F433" s="52">
        <f>SUM(F431:F432)</f>
        <v>18.149256000000001</v>
      </c>
    </row>
    <row r="434" spans="1:6" ht="12.75">
      <c r="A434" s="87"/>
      <c r="B434" s="58" t="s">
        <v>105</v>
      </c>
      <c r="C434" s="53" t="s">
        <v>103</v>
      </c>
      <c r="D434" s="88"/>
      <c r="E434" s="55"/>
      <c r="F434" s="56"/>
    </row>
    <row r="435" spans="1:6" ht="12.75">
      <c r="A435" s="86"/>
      <c r="B435" s="69" t="s">
        <v>626</v>
      </c>
      <c r="C435" s="89" t="s">
        <v>577</v>
      </c>
      <c r="D435" s="90">
        <v>0.6</v>
      </c>
      <c r="E435" s="72">
        <v>7.52</v>
      </c>
      <c r="F435" s="21">
        <f>PRODUCT(D435*E435)</f>
        <v>4.5119999999999996</v>
      </c>
    </row>
    <row r="436" spans="1:6" ht="12.75">
      <c r="A436" s="86"/>
      <c r="B436" s="69" t="s">
        <v>627</v>
      </c>
      <c r="C436" s="89" t="s">
        <v>577</v>
      </c>
      <c r="D436" s="90">
        <v>0.6</v>
      </c>
      <c r="E436" s="72">
        <v>3.5</v>
      </c>
      <c r="F436" s="21">
        <f>PRODUCT(D436*E436)</f>
        <v>2.1</v>
      </c>
    </row>
    <row r="437" spans="1:6" ht="12.75">
      <c r="A437" s="91"/>
      <c r="B437" s="92" t="s">
        <v>105</v>
      </c>
      <c r="C437" s="89" t="s">
        <v>634</v>
      </c>
      <c r="D437" s="90">
        <v>1.05</v>
      </c>
      <c r="E437" s="93">
        <v>18.11</v>
      </c>
      <c r="F437" s="21">
        <f>PRODUCT(D437*E437)</f>
        <v>19.015499999999999</v>
      </c>
    </row>
    <row r="438" spans="1:6" ht="12.75" customHeight="1">
      <c r="A438" s="127" t="s">
        <v>571</v>
      </c>
      <c r="B438" s="127"/>
      <c r="C438" s="127"/>
      <c r="D438" s="127"/>
      <c r="E438" s="127"/>
      <c r="F438" s="82">
        <f>SUM(F435:F436)</f>
        <v>6.6120000000000001</v>
      </c>
    </row>
    <row r="439" spans="1:6" ht="12.75" customHeight="1">
      <c r="A439" s="127" t="s">
        <v>572</v>
      </c>
      <c r="B439" s="127"/>
      <c r="C439" s="127"/>
      <c r="D439" s="127"/>
      <c r="E439" s="127"/>
      <c r="F439" s="82">
        <f>SUM(F437)</f>
        <v>19.015499999999999</v>
      </c>
    </row>
    <row r="440" spans="1:6" ht="12.75" customHeight="1">
      <c r="A440" s="127" t="s">
        <v>573</v>
      </c>
      <c r="B440" s="127"/>
      <c r="C440" s="127"/>
      <c r="D440" s="127"/>
      <c r="E440" s="127"/>
      <c r="F440" s="82">
        <f>SUM(F438:F439)</f>
        <v>25.627499999999998</v>
      </c>
    </row>
    <row r="441" spans="1:6" ht="12.75" customHeight="1">
      <c r="A441" s="128" t="s">
        <v>574</v>
      </c>
      <c r="B441" s="128"/>
      <c r="C441" s="128"/>
      <c r="D441" s="128"/>
      <c r="E441" s="128"/>
      <c r="F441" s="52">
        <f>PRODUCT(F438*1.307)</f>
        <v>8.6418839999999992</v>
      </c>
    </row>
    <row r="442" spans="1:6" ht="12.75" customHeight="1">
      <c r="A442" s="127" t="s">
        <v>575</v>
      </c>
      <c r="B442" s="127"/>
      <c r="C442" s="127"/>
      <c r="D442" s="127"/>
      <c r="E442" s="127"/>
      <c r="F442" s="52">
        <f>SUM(F440:F441)</f>
        <v>34.269383999999995</v>
      </c>
    </row>
    <row r="443" spans="1:6" ht="12.75">
      <c r="A443" s="87"/>
      <c r="B443" s="58" t="s">
        <v>107</v>
      </c>
      <c r="C443" s="53" t="s">
        <v>103</v>
      </c>
      <c r="D443" s="88"/>
      <c r="E443" s="55"/>
      <c r="F443" s="56"/>
    </row>
    <row r="444" spans="1:6" ht="12.75">
      <c r="A444" s="86"/>
      <c r="B444" s="69" t="s">
        <v>626</v>
      </c>
      <c r="C444" s="89" t="s">
        <v>577</v>
      </c>
      <c r="D444" s="90">
        <v>0.7</v>
      </c>
      <c r="E444" s="72">
        <v>7.52</v>
      </c>
      <c r="F444" s="21">
        <f>PRODUCT(D444*E444)</f>
        <v>5.2639999999999993</v>
      </c>
    </row>
    <row r="445" spans="1:6" ht="12.75">
      <c r="A445" s="86"/>
      <c r="B445" s="69" t="s">
        <v>627</v>
      </c>
      <c r="C445" s="89" t="s">
        <v>577</v>
      </c>
      <c r="D445" s="90">
        <v>0.7</v>
      </c>
      <c r="E445" s="72">
        <v>3.5</v>
      </c>
      <c r="F445" s="21">
        <f>PRODUCT(D445*E445)</f>
        <v>2.4499999999999997</v>
      </c>
    </row>
    <row r="446" spans="1:6" ht="12.75">
      <c r="A446" s="91"/>
      <c r="B446" s="92" t="s">
        <v>107</v>
      </c>
      <c r="C446" s="89" t="s">
        <v>634</v>
      </c>
      <c r="D446" s="90">
        <v>1.05</v>
      </c>
      <c r="E446" s="93">
        <v>23.41</v>
      </c>
      <c r="F446" s="21">
        <f>PRODUCT(D446*E446)</f>
        <v>24.580500000000001</v>
      </c>
    </row>
    <row r="447" spans="1:6" ht="12.75" customHeight="1">
      <c r="A447" s="127" t="s">
        <v>571</v>
      </c>
      <c r="B447" s="127"/>
      <c r="C447" s="127"/>
      <c r="D447" s="127"/>
      <c r="E447" s="127"/>
      <c r="F447" s="82">
        <f>SUM(F444:F445)</f>
        <v>7.7139999999999986</v>
      </c>
    </row>
    <row r="448" spans="1:6" ht="12.75" customHeight="1">
      <c r="A448" s="127" t="s">
        <v>572</v>
      </c>
      <c r="B448" s="127"/>
      <c r="C448" s="127"/>
      <c r="D448" s="127"/>
      <c r="E448" s="127"/>
      <c r="F448" s="82">
        <f>SUM(F446)</f>
        <v>24.580500000000001</v>
      </c>
    </row>
    <row r="449" spans="1:6" ht="12.75" customHeight="1">
      <c r="A449" s="127" t="s">
        <v>573</v>
      </c>
      <c r="B449" s="127"/>
      <c r="C449" s="127"/>
      <c r="D449" s="127"/>
      <c r="E449" s="127"/>
      <c r="F449" s="82">
        <f>SUM(F447:F448)</f>
        <v>32.294499999999999</v>
      </c>
    </row>
    <row r="450" spans="1:6" ht="12.75" customHeight="1">
      <c r="A450" s="128" t="s">
        <v>574</v>
      </c>
      <c r="B450" s="128"/>
      <c r="C450" s="128"/>
      <c r="D450" s="128"/>
      <c r="E450" s="128"/>
      <c r="F450" s="52">
        <f>PRODUCT(F447*1.307)</f>
        <v>10.082197999999998</v>
      </c>
    </row>
    <row r="451" spans="1:6" ht="12.75" customHeight="1">
      <c r="A451" s="127" t="s">
        <v>575</v>
      </c>
      <c r="B451" s="127"/>
      <c r="C451" s="127"/>
      <c r="D451" s="127"/>
      <c r="E451" s="127"/>
      <c r="F451" s="52">
        <f>SUM(F449:F450)</f>
        <v>42.376697999999998</v>
      </c>
    </row>
    <row r="452" spans="1:6" ht="12.75">
      <c r="A452" s="58"/>
      <c r="B452" s="58" t="s">
        <v>109</v>
      </c>
      <c r="C452" s="53" t="s">
        <v>103</v>
      </c>
      <c r="D452" s="88"/>
      <c r="E452" s="55"/>
      <c r="F452" s="56"/>
    </row>
    <row r="453" spans="1:6" ht="12.75">
      <c r="A453" s="86"/>
      <c r="B453" s="69" t="s">
        <v>626</v>
      </c>
      <c r="C453" s="89" t="s">
        <v>577</v>
      </c>
      <c r="D453" s="95">
        <v>0.5</v>
      </c>
      <c r="E453" s="72">
        <v>7.52</v>
      </c>
      <c r="F453" s="21">
        <f>PRODUCT(D453*E453)</f>
        <v>3.76</v>
      </c>
    </row>
    <row r="454" spans="1:6" ht="12.75">
      <c r="A454" s="86"/>
      <c r="B454" s="69" t="s">
        <v>627</v>
      </c>
      <c r="C454" s="89" t="s">
        <v>577</v>
      </c>
      <c r="D454" s="95">
        <v>0.5</v>
      </c>
      <c r="E454" s="72">
        <v>3.5</v>
      </c>
      <c r="F454" s="21">
        <f>PRODUCT(D454*E454)</f>
        <v>1.75</v>
      </c>
    </row>
    <row r="455" spans="1:6" ht="12.75">
      <c r="A455" s="91"/>
      <c r="B455" s="92" t="s">
        <v>109</v>
      </c>
      <c r="C455" s="89" t="s">
        <v>634</v>
      </c>
      <c r="D455" s="90">
        <v>1.05</v>
      </c>
      <c r="E455" s="93">
        <v>10.119999999999999</v>
      </c>
      <c r="F455" s="21">
        <f>PRODUCT(D455*E455)</f>
        <v>10.625999999999999</v>
      </c>
    </row>
    <row r="456" spans="1:6" ht="12.75" customHeight="1">
      <c r="A456" s="127" t="s">
        <v>571</v>
      </c>
      <c r="B456" s="127"/>
      <c r="C456" s="127"/>
      <c r="D456" s="127"/>
      <c r="E456" s="127"/>
      <c r="F456" s="82">
        <f>SUM(F453:F454)</f>
        <v>5.51</v>
      </c>
    </row>
    <row r="457" spans="1:6" ht="12.75" customHeight="1">
      <c r="A457" s="127" t="s">
        <v>572</v>
      </c>
      <c r="B457" s="127"/>
      <c r="C457" s="127"/>
      <c r="D457" s="127"/>
      <c r="E457" s="127"/>
      <c r="F457" s="82">
        <f>SUM(F455)</f>
        <v>10.625999999999999</v>
      </c>
    </row>
    <row r="458" spans="1:6" ht="12.75" customHeight="1">
      <c r="A458" s="127" t="s">
        <v>573</v>
      </c>
      <c r="B458" s="127"/>
      <c r="C458" s="127"/>
      <c r="D458" s="127"/>
      <c r="E458" s="127"/>
      <c r="F458" s="82">
        <f>SUM(F456:F457)</f>
        <v>16.135999999999999</v>
      </c>
    </row>
    <row r="459" spans="1:6" ht="12.75" customHeight="1">
      <c r="A459" s="128" t="s">
        <v>574</v>
      </c>
      <c r="B459" s="128"/>
      <c r="C459" s="128"/>
      <c r="D459" s="128"/>
      <c r="E459" s="128"/>
      <c r="F459" s="52">
        <f>PRODUCT(F456*1.307)</f>
        <v>7.2015699999999994</v>
      </c>
    </row>
    <row r="460" spans="1:6" ht="12.75" customHeight="1">
      <c r="A460" s="127" t="s">
        <v>575</v>
      </c>
      <c r="B460" s="127"/>
      <c r="C460" s="127"/>
      <c r="D460" s="127"/>
      <c r="E460" s="127"/>
      <c r="F460" s="52">
        <f>SUM(F458:F459)</f>
        <v>23.337569999999999</v>
      </c>
    </row>
    <row r="461" spans="1:6" ht="12.75">
      <c r="A461" s="58"/>
      <c r="B461" s="58" t="s">
        <v>111</v>
      </c>
      <c r="C461" s="53" t="s">
        <v>83</v>
      </c>
      <c r="D461" s="88"/>
      <c r="E461" s="55"/>
      <c r="F461" s="56"/>
    </row>
    <row r="462" spans="1:6" ht="12.75">
      <c r="A462" s="86"/>
      <c r="B462" s="69" t="s">
        <v>626</v>
      </c>
      <c r="C462" s="89" t="s">
        <v>577</v>
      </c>
      <c r="D462" s="90">
        <v>0.13</v>
      </c>
      <c r="E462" s="72">
        <v>7.52</v>
      </c>
      <c r="F462" s="21">
        <f>PRODUCT(D462*E462)</f>
        <v>0.97760000000000002</v>
      </c>
    </row>
    <row r="463" spans="1:6" ht="12.75">
      <c r="A463" s="86"/>
      <c r="B463" s="69" t="s">
        <v>627</v>
      </c>
      <c r="C463" s="89" t="s">
        <v>577</v>
      </c>
      <c r="D463" s="90">
        <v>0.13</v>
      </c>
      <c r="E463" s="72">
        <v>3.5</v>
      </c>
      <c r="F463" s="21">
        <f>PRODUCT(D463*E463)</f>
        <v>0.45500000000000002</v>
      </c>
    </row>
    <row r="464" spans="1:6" ht="12.75">
      <c r="A464" s="91"/>
      <c r="B464" s="92" t="s">
        <v>111</v>
      </c>
      <c r="C464" s="89" t="s">
        <v>611</v>
      </c>
      <c r="D464" s="90">
        <v>1</v>
      </c>
      <c r="E464" s="93">
        <v>7.97</v>
      </c>
      <c r="F464" s="21">
        <f>PRODUCT(D464*E464)</f>
        <v>7.97</v>
      </c>
    </row>
    <row r="465" spans="1:6" ht="12.75" customHeight="1">
      <c r="A465" s="127" t="s">
        <v>571</v>
      </c>
      <c r="B465" s="127"/>
      <c r="C465" s="127"/>
      <c r="D465" s="127"/>
      <c r="E465" s="127"/>
      <c r="F465" s="82">
        <f>SUM(F462:F463)</f>
        <v>1.4326000000000001</v>
      </c>
    </row>
    <row r="466" spans="1:6" ht="12.75" customHeight="1">
      <c r="A466" s="127" t="s">
        <v>572</v>
      </c>
      <c r="B466" s="127"/>
      <c r="C466" s="127"/>
      <c r="D466" s="127"/>
      <c r="E466" s="127"/>
      <c r="F466" s="82">
        <f>SUM(F464)</f>
        <v>7.97</v>
      </c>
    </row>
    <row r="467" spans="1:6" ht="12.75" customHeight="1">
      <c r="A467" s="127" t="s">
        <v>573</v>
      </c>
      <c r="B467" s="127"/>
      <c r="C467" s="127"/>
      <c r="D467" s="127"/>
      <c r="E467" s="127"/>
      <c r="F467" s="82">
        <f>SUM(F465:F466)</f>
        <v>9.4025999999999996</v>
      </c>
    </row>
    <row r="468" spans="1:6" ht="12.75" customHeight="1">
      <c r="A468" s="128" t="s">
        <v>574</v>
      </c>
      <c r="B468" s="128"/>
      <c r="C468" s="128"/>
      <c r="D468" s="128"/>
      <c r="E468" s="128"/>
      <c r="F468" s="52">
        <f>PRODUCT(F465*1.307)</f>
        <v>1.8724082</v>
      </c>
    </row>
    <row r="469" spans="1:6" ht="12.75" customHeight="1">
      <c r="A469" s="127" t="s">
        <v>575</v>
      </c>
      <c r="B469" s="127"/>
      <c r="C469" s="127"/>
      <c r="D469" s="127"/>
      <c r="E469" s="127"/>
      <c r="F469" s="52">
        <f>SUM(F467:F468)</f>
        <v>11.2750082</v>
      </c>
    </row>
    <row r="470" spans="1:6" ht="12.75">
      <c r="A470" s="58"/>
      <c r="B470" s="58" t="s">
        <v>113</v>
      </c>
      <c r="C470" s="53" t="s">
        <v>83</v>
      </c>
      <c r="D470" s="88"/>
      <c r="E470" s="55"/>
      <c r="F470" s="56"/>
    </row>
    <row r="471" spans="1:6" ht="12.75">
      <c r="A471" s="86"/>
      <c r="B471" s="69" t="s">
        <v>626</v>
      </c>
      <c r="C471" s="89" t="s">
        <v>577</v>
      </c>
      <c r="D471" s="90">
        <v>0.13</v>
      </c>
      <c r="E471" s="72">
        <v>7.52</v>
      </c>
      <c r="F471" s="21">
        <f>PRODUCT(D471*E471)</f>
        <v>0.97760000000000002</v>
      </c>
    </row>
    <row r="472" spans="1:6" ht="12.75">
      <c r="A472" s="86"/>
      <c r="B472" s="69" t="s">
        <v>627</v>
      </c>
      <c r="C472" s="89" t="s">
        <v>577</v>
      </c>
      <c r="D472" s="90">
        <v>0.13</v>
      </c>
      <c r="E472" s="72">
        <v>3.5</v>
      </c>
      <c r="F472" s="21">
        <f>PRODUCT(D472*E472)</f>
        <v>0.45500000000000002</v>
      </c>
    </row>
    <row r="473" spans="1:6" ht="12.75">
      <c r="A473" s="91"/>
      <c r="B473" s="92" t="s">
        <v>113</v>
      </c>
      <c r="C473" s="89" t="s">
        <v>611</v>
      </c>
      <c r="D473" s="90">
        <v>1</v>
      </c>
      <c r="E473" s="93">
        <v>8</v>
      </c>
      <c r="F473" s="21">
        <f>PRODUCT(D473*E473)</f>
        <v>8</v>
      </c>
    </row>
    <row r="474" spans="1:6" ht="12.75" customHeight="1">
      <c r="A474" s="127" t="s">
        <v>571</v>
      </c>
      <c r="B474" s="127"/>
      <c r="C474" s="127"/>
      <c r="D474" s="127"/>
      <c r="E474" s="127"/>
      <c r="F474" s="82">
        <f>SUM(F471:F472)</f>
        <v>1.4326000000000001</v>
      </c>
    </row>
    <row r="475" spans="1:6" ht="12.75" customHeight="1">
      <c r="A475" s="127" t="s">
        <v>572</v>
      </c>
      <c r="B475" s="127"/>
      <c r="C475" s="127"/>
      <c r="D475" s="127"/>
      <c r="E475" s="127"/>
      <c r="F475" s="82">
        <f>SUM(F473)</f>
        <v>8</v>
      </c>
    </row>
    <row r="476" spans="1:6" ht="12.75" customHeight="1">
      <c r="A476" s="127" t="s">
        <v>573</v>
      </c>
      <c r="B476" s="127"/>
      <c r="C476" s="127"/>
      <c r="D476" s="127"/>
      <c r="E476" s="127"/>
      <c r="F476" s="82">
        <f>SUM(F474:F475)</f>
        <v>9.4326000000000008</v>
      </c>
    </row>
    <row r="477" spans="1:6" ht="12.75" customHeight="1">
      <c r="A477" s="128" t="s">
        <v>574</v>
      </c>
      <c r="B477" s="128"/>
      <c r="C477" s="128"/>
      <c r="D477" s="128"/>
      <c r="E477" s="128"/>
      <c r="F477" s="52">
        <f>PRODUCT(F474*1.307)</f>
        <v>1.8724082</v>
      </c>
    </row>
    <row r="478" spans="1:6" ht="12.75" customHeight="1">
      <c r="A478" s="127" t="s">
        <v>575</v>
      </c>
      <c r="B478" s="127"/>
      <c r="C478" s="127"/>
      <c r="D478" s="127"/>
      <c r="E478" s="127"/>
      <c r="F478" s="52">
        <f>SUM(F476:F477)</f>
        <v>11.305008200000001</v>
      </c>
    </row>
    <row r="479" spans="1:6" ht="12.75">
      <c r="A479" s="58"/>
      <c r="B479" s="58" t="s">
        <v>115</v>
      </c>
      <c r="C479" s="53" t="s">
        <v>83</v>
      </c>
      <c r="D479" s="88"/>
      <c r="E479" s="55"/>
      <c r="F479" s="56"/>
    </row>
    <row r="480" spans="1:6" ht="12.75">
      <c r="A480" s="86"/>
      <c r="B480" s="69" t="s">
        <v>626</v>
      </c>
      <c r="C480" s="89" t="s">
        <v>577</v>
      </c>
      <c r="D480" s="90">
        <v>0.13</v>
      </c>
      <c r="E480" s="72">
        <v>7.52</v>
      </c>
      <c r="F480" s="21">
        <f>PRODUCT(D480*E480)</f>
        <v>0.97760000000000002</v>
      </c>
    </row>
    <row r="481" spans="1:6" ht="12.75">
      <c r="A481" s="86"/>
      <c r="B481" s="69" t="s">
        <v>627</v>
      </c>
      <c r="C481" s="89" t="s">
        <v>577</v>
      </c>
      <c r="D481" s="90">
        <v>0.13</v>
      </c>
      <c r="E481" s="72">
        <v>3.5</v>
      </c>
      <c r="F481" s="21">
        <f>PRODUCT(D481*E481)</f>
        <v>0.45500000000000002</v>
      </c>
    </row>
    <row r="482" spans="1:6" ht="12.75">
      <c r="A482" s="91"/>
      <c r="B482" s="92" t="s">
        <v>115</v>
      </c>
      <c r="C482" s="89" t="s">
        <v>611</v>
      </c>
      <c r="D482" s="90">
        <v>1</v>
      </c>
      <c r="E482" s="93">
        <v>8.14</v>
      </c>
      <c r="F482" s="21">
        <f>PRODUCT(D482*E482)</f>
        <v>8.14</v>
      </c>
    </row>
    <row r="483" spans="1:6" ht="12.75" customHeight="1">
      <c r="A483" s="127" t="s">
        <v>571</v>
      </c>
      <c r="B483" s="127"/>
      <c r="C483" s="127"/>
      <c r="D483" s="127"/>
      <c r="E483" s="127"/>
      <c r="F483" s="82">
        <f>SUM(F480:F481)</f>
        <v>1.4326000000000001</v>
      </c>
    </row>
    <row r="484" spans="1:6" ht="12.75" customHeight="1">
      <c r="A484" s="127" t="s">
        <v>572</v>
      </c>
      <c r="B484" s="127"/>
      <c r="C484" s="127"/>
      <c r="D484" s="127"/>
      <c r="E484" s="127"/>
      <c r="F484" s="82">
        <f>SUM(F482)</f>
        <v>8.14</v>
      </c>
    </row>
    <row r="485" spans="1:6" ht="12.75" customHeight="1">
      <c r="A485" s="127" t="s">
        <v>573</v>
      </c>
      <c r="B485" s="127"/>
      <c r="C485" s="127"/>
      <c r="D485" s="127"/>
      <c r="E485" s="127"/>
      <c r="F485" s="82">
        <f>SUM(F483:F484)</f>
        <v>9.5726000000000013</v>
      </c>
    </row>
    <row r="486" spans="1:6" ht="12.75" customHeight="1">
      <c r="A486" s="128" t="s">
        <v>574</v>
      </c>
      <c r="B486" s="128"/>
      <c r="C486" s="128"/>
      <c r="D486" s="128"/>
      <c r="E486" s="128"/>
      <c r="F486" s="52">
        <f>PRODUCT(F483*1.307)</f>
        <v>1.8724082</v>
      </c>
    </row>
    <row r="487" spans="1:6" ht="12.75" customHeight="1">
      <c r="A487" s="127" t="s">
        <v>575</v>
      </c>
      <c r="B487" s="127"/>
      <c r="C487" s="127"/>
      <c r="D487" s="127"/>
      <c r="E487" s="127"/>
      <c r="F487" s="52">
        <f>SUM(F485:F486)</f>
        <v>11.445008200000002</v>
      </c>
    </row>
    <row r="488" spans="1:6" ht="25.5">
      <c r="A488" s="58"/>
      <c r="B488" s="74" t="s">
        <v>117</v>
      </c>
      <c r="C488" s="42" t="s">
        <v>83</v>
      </c>
      <c r="D488" s="85"/>
      <c r="E488" s="79"/>
      <c r="F488" s="80"/>
    </row>
    <row r="489" spans="1:6" ht="12.75">
      <c r="A489" s="86"/>
      <c r="B489" s="69" t="s">
        <v>626</v>
      </c>
      <c r="C489" s="70" t="s">
        <v>577</v>
      </c>
      <c r="D489" s="71">
        <v>0.1</v>
      </c>
      <c r="E489" s="72">
        <v>7.52</v>
      </c>
      <c r="F489" s="21">
        <f t="shared" ref="F489:F494" si="6">PRODUCT(D489*E489)</f>
        <v>0.752</v>
      </c>
    </row>
    <row r="490" spans="1:6" ht="12.75">
      <c r="A490" s="86"/>
      <c r="B490" s="69" t="s">
        <v>627</v>
      </c>
      <c r="C490" s="70" t="s">
        <v>577</v>
      </c>
      <c r="D490" s="71">
        <v>0.1</v>
      </c>
      <c r="E490" s="72">
        <v>3.5</v>
      </c>
      <c r="F490" s="21">
        <f t="shared" si="6"/>
        <v>0.35000000000000003</v>
      </c>
    </row>
    <row r="491" spans="1:6" ht="25.5">
      <c r="A491" s="94"/>
      <c r="B491" s="69" t="s">
        <v>635</v>
      </c>
      <c r="C491" s="70" t="s">
        <v>611</v>
      </c>
      <c r="D491" s="71">
        <v>1</v>
      </c>
      <c r="E491" s="72">
        <v>0.95</v>
      </c>
      <c r="F491" s="21">
        <f t="shared" si="6"/>
        <v>0.95</v>
      </c>
    </row>
    <row r="492" spans="1:6" ht="12.75">
      <c r="A492" s="94"/>
      <c r="B492" s="69" t="s">
        <v>629</v>
      </c>
      <c r="C492" s="70" t="s">
        <v>611</v>
      </c>
      <c r="D492" s="71">
        <v>4</v>
      </c>
      <c r="E492" s="72">
        <v>0.11</v>
      </c>
      <c r="F492" s="21">
        <f t="shared" si="6"/>
        <v>0.44</v>
      </c>
    </row>
    <row r="493" spans="1:6" ht="12.75">
      <c r="A493" s="94"/>
      <c r="B493" s="69" t="s">
        <v>630</v>
      </c>
      <c r="C493" s="70" t="s">
        <v>611</v>
      </c>
      <c r="D493" s="71">
        <v>4</v>
      </c>
      <c r="E493" s="72">
        <v>0.04</v>
      </c>
      <c r="F493" s="21">
        <f t="shared" si="6"/>
        <v>0.16</v>
      </c>
    </row>
    <row r="494" spans="1:6" ht="12.75">
      <c r="A494" s="94"/>
      <c r="B494" s="69" t="s">
        <v>631</v>
      </c>
      <c r="C494" s="70" t="s">
        <v>611</v>
      </c>
      <c r="D494" s="71">
        <v>8</v>
      </c>
      <c r="E494" s="72">
        <v>0.02</v>
      </c>
      <c r="F494" s="21">
        <f t="shared" si="6"/>
        <v>0.16</v>
      </c>
    </row>
    <row r="495" spans="1:6" ht="12.75" customHeight="1">
      <c r="A495" s="127" t="s">
        <v>571</v>
      </c>
      <c r="B495" s="127"/>
      <c r="C495" s="127"/>
      <c r="D495" s="127"/>
      <c r="E495" s="127"/>
      <c r="F495" s="82">
        <f>SUM(F489:F490)</f>
        <v>1.1020000000000001</v>
      </c>
    </row>
    <row r="496" spans="1:6" ht="12.75" customHeight="1">
      <c r="A496" s="127" t="s">
        <v>572</v>
      </c>
      <c r="B496" s="127"/>
      <c r="C496" s="127"/>
      <c r="D496" s="127"/>
      <c r="E496" s="127"/>
      <c r="F496" s="82">
        <f>SUM(F491:F494)</f>
        <v>1.7099999999999997</v>
      </c>
    </row>
    <row r="497" spans="1:6" ht="12.75" customHeight="1">
      <c r="A497" s="127" t="s">
        <v>573</v>
      </c>
      <c r="B497" s="127"/>
      <c r="C497" s="127"/>
      <c r="D497" s="127"/>
      <c r="E497" s="127"/>
      <c r="F497" s="82">
        <f>SUM(F495:F496)</f>
        <v>2.8119999999999998</v>
      </c>
    </row>
    <row r="498" spans="1:6" ht="12.75" customHeight="1">
      <c r="A498" s="128" t="s">
        <v>574</v>
      </c>
      <c r="B498" s="128"/>
      <c r="C498" s="128"/>
      <c r="D498" s="128"/>
      <c r="E498" s="128"/>
      <c r="F498" s="52">
        <f>PRODUCT(F495*1.307)</f>
        <v>1.4403140000000001</v>
      </c>
    </row>
    <row r="499" spans="1:6" ht="12.75" customHeight="1">
      <c r="A499" s="127" t="s">
        <v>575</v>
      </c>
      <c r="B499" s="127"/>
      <c r="C499" s="127"/>
      <c r="D499" s="127"/>
      <c r="E499" s="127"/>
      <c r="F499" s="52">
        <f>SUM(F497:F498)</f>
        <v>4.2523140000000001</v>
      </c>
    </row>
    <row r="500" spans="1:6" ht="25.5">
      <c r="A500" s="42"/>
      <c r="B500" s="74" t="s">
        <v>636</v>
      </c>
      <c r="C500" s="42" t="s">
        <v>83</v>
      </c>
      <c r="D500" s="85"/>
      <c r="E500" s="79"/>
      <c r="F500" s="80"/>
    </row>
    <row r="501" spans="1:6" ht="12.75">
      <c r="A501" s="86"/>
      <c r="B501" s="69" t="s">
        <v>626</v>
      </c>
      <c r="C501" s="70" t="s">
        <v>577</v>
      </c>
      <c r="D501" s="71">
        <v>0.12</v>
      </c>
      <c r="E501" s="72">
        <v>7.52</v>
      </c>
      <c r="F501" s="21">
        <f t="shared" ref="F501:F506" si="7">PRODUCT(D501*E501)</f>
        <v>0.90239999999999987</v>
      </c>
    </row>
    <row r="502" spans="1:6" ht="12.75">
      <c r="A502" s="86"/>
      <c r="B502" s="69" t="s">
        <v>627</v>
      </c>
      <c r="C502" s="70" t="s">
        <v>577</v>
      </c>
      <c r="D502" s="71">
        <v>0.12</v>
      </c>
      <c r="E502" s="72">
        <v>3.5</v>
      </c>
      <c r="F502" s="21">
        <f t="shared" si="7"/>
        <v>0.42</v>
      </c>
    </row>
    <row r="503" spans="1:6" ht="25.5">
      <c r="A503" s="94"/>
      <c r="B503" s="69" t="s">
        <v>637</v>
      </c>
      <c r="C503" s="70" t="s">
        <v>611</v>
      </c>
      <c r="D503" s="71">
        <v>1</v>
      </c>
      <c r="E503" s="72">
        <v>7.06</v>
      </c>
      <c r="F503" s="21">
        <f t="shared" si="7"/>
        <v>7.06</v>
      </c>
    </row>
    <row r="504" spans="1:6" ht="12.75">
      <c r="A504" s="94"/>
      <c r="B504" s="69" t="s">
        <v>629</v>
      </c>
      <c r="C504" s="70" t="s">
        <v>611</v>
      </c>
      <c r="D504" s="71">
        <v>4</v>
      </c>
      <c r="E504" s="72">
        <v>0.11</v>
      </c>
      <c r="F504" s="21">
        <f t="shared" si="7"/>
        <v>0.44</v>
      </c>
    </row>
    <row r="505" spans="1:6" ht="12.75">
      <c r="A505" s="94"/>
      <c r="B505" s="69" t="s">
        <v>630</v>
      </c>
      <c r="C505" s="70" t="s">
        <v>611</v>
      </c>
      <c r="D505" s="71">
        <v>4</v>
      </c>
      <c r="E505" s="72">
        <v>0.04</v>
      </c>
      <c r="F505" s="21">
        <f t="shared" si="7"/>
        <v>0.16</v>
      </c>
    </row>
    <row r="506" spans="1:6" ht="12.75">
      <c r="A506" s="94"/>
      <c r="B506" s="69" t="s">
        <v>631</v>
      </c>
      <c r="C506" s="70" t="s">
        <v>611</v>
      </c>
      <c r="D506" s="71">
        <v>8</v>
      </c>
      <c r="E506" s="72">
        <v>0.02</v>
      </c>
      <c r="F506" s="21">
        <f t="shared" si="7"/>
        <v>0.16</v>
      </c>
    </row>
    <row r="507" spans="1:6" ht="12.75" customHeight="1">
      <c r="A507" s="127" t="s">
        <v>571</v>
      </c>
      <c r="B507" s="127"/>
      <c r="C507" s="127"/>
      <c r="D507" s="127"/>
      <c r="E507" s="127"/>
      <c r="F507" s="82">
        <f>SUM(F501:F502)</f>
        <v>1.3223999999999998</v>
      </c>
    </row>
    <row r="508" spans="1:6" ht="12.75" customHeight="1">
      <c r="A508" s="127" t="s">
        <v>572</v>
      </c>
      <c r="B508" s="127"/>
      <c r="C508" s="127"/>
      <c r="D508" s="127"/>
      <c r="E508" s="127"/>
      <c r="F508" s="82">
        <f>SUM(F503:F506)</f>
        <v>7.82</v>
      </c>
    </row>
    <row r="509" spans="1:6" ht="12.75" customHeight="1">
      <c r="A509" s="127" t="s">
        <v>573</v>
      </c>
      <c r="B509" s="127"/>
      <c r="C509" s="127"/>
      <c r="D509" s="127"/>
      <c r="E509" s="127"/>
      <c r="F509" s="82">
        <f>SUM(F507:F508)</f>
        <v>9.1424000000000003</v>
      </c>
    </row>
    <row r="510" spans="1:6" ht="12.75" customHeight="1">
      <c r="A510" s="128" t="s">
        <v>574</v>
      </c>
      <c r="B510" s="128"/>
      <c r="C510" s="128"/>
      <c r="D510" s="128"/>
      <c r="E510" s="128"/>
      <c r="F510" s="52">
        <f>PRODUCT(F507*1.307)</f>
        <v>1.7283767999999997</v>
      </c>
    </row>
    <row r="511" spans="1:6" ht="12.75" customHeight="1">
      <c r="A511" s="127" t="s">
        <v>575</v>
      </c>
      <c r="B511" s="127"/>
      <c r="C511" s="127"/>
      <c r="D511" s="127"/>
      <c r="E511" s="127"/>
      <c r="F511" s="52">
        <f>SUM(F509:F510)</f>
        <v>10.8707768</v>
      </c>
    </row>
    <row r="512" spans="1:6" ht="25.5">
      <c r="A512" s="58"/>
      <c r="B512" s="58" t="s">
        <v>121</v>
      </c>
      <c r="C512" s="53" t="s">
        <v>83</v>
      </c>
      <c r="D512" s="88"/>
      <c r="E512" s="55"/>
      <c r="F512" s="56"/>
    </row>
    <row r="513" spans="1:6" ht="12.75">
      <c r="A513" s="86"/>
      <c r="B513" s="69" t="s">
        <v>626</v>
      </c>
      <c r="C513" s="89" t="s">
        <v>577</v>
      </c>
      <c r="D513" s="90">
        <v>0.11</v>
      </c>
      <c r="E513" s="72">
        <v>7.52</v>
      </c>
      <c r="F513" s="21">
        <f t="shared" ref="F513:F518" si="8">PRODUCT(D513*E513)</f>
        <v>0.82719999999999994</v>
      </c>
    </row>
    <row r="514" spans="1:6" ht="12.75">
      <c r="A514" s="86"/>
      <c r="B514" s="69" t="s">
        <v>627</v>
      </c>
      <c r="C514" s="89" t="s">
        <v>577</v>
      </c>
      <c r="D514" s="90">
        <v>0.11</v>
      </c>
      <c r="E514" s="72">
        <v>3.5</v>
      </c>
      <c r="F514" s="21">
        <f t="shared" si="8"/>
        <v>0.38500000000000001</v>
      </c>
    </row>
    <row r="515" spans="1:6" ht="25.5">
      <c r="A515" s="91"/>
      <c r="B515" s="92" t="s">
        <v>638</v>
      </c>
      <c r="C515" s="89" t="s">
        <v>611</v>
      </c>
      <c r="D515" s="90">
        <v>1</v>
      </c>
      <c r="E515" s="93">
        <v>3.29</v>
      </c>
      <c r="F515" s="21">
        <f t="shared" si="8"/>
        <v>3.29</v>
      </c>
    </row>
    <row r="516" spans="1:6" ht="12.75">
      <c r="A516" s="94"/>
      <c r="B516" s="69" t="s">
        <v>629</v>
      </c>
      <c r="C516" s="70" t="s">
        <v>611</v>
      </c>
      <c r="D516" s="71">
        <v>8</v>
      </c>
      <c r="E516" s="72">
        <v>0.11</v>
      </c>
      <c r="F516" s="21">
        <f t="shared" si="8"/>
        <v>0.88</v>
      </c>
    </row>
    <row r="517" spans="1:6" ht="12.75">
      <c r="A517" s="94"/>
      <c r="B517" s="69" t="s">
        <v>630</v>
      </c>
      <c r="C517" s="70" t="s">
        <v>611</v>
      </c>
      <c r="D517" s="71">
        <v>8</v>
      </c>
      <c r="E517" s="72">
        <v>0.04</v>
      </c>
      <c r="F517" s="21">
        <f t="shared" si="8"/>
        <v>0.32</v>
      </c>
    </row>
    <row r="518" spans="1:6" ht="12.75">
      <c r="A518" s="94"/>
      <c r="B518" s="69" t="s">
        <v>631</v>
      </c>
      <c r="C518" s="70" t="s">
        <v>611</v>
      </c>
      <c r="D518" s="71">
        <v>16</v>
      </c>
      <c r="E518" s="72">
        <v>0.02</v>
      </c>
      <c r="F518" s="21">
        <f t="shared" si="8"/>
        <v>0.32</v>
      </c>
    </row>
    <row r="519" spans="1:6" ht="12.75" customHeight="1">
      <c r="A519" s="127" t="s">
        <v>571</v>
      </c>
      <c r="B519" s="127"/>
      <c r="C519" s="127"/>
      <c r="D519" s="127"/>
      <c r="E519" s="127"/>
      <c r="F519" s="82">
        <f>SUM(F513:F514)</f>
        <v>1.2121999999999999</v>
      </c>
    </row>
    <row r="520" spans="1:6" ht="12.75" customHeight="1">
      <c r="A520" s="127" t="s">
        <v>572</v>
      </c>
      <c r="B520" s="127"/>
      <c r="C520" s="127"/>
      <c r="D520" s="127"/>
      <c r="E520" s="127"/>
      <c r="F520" s="82">
        <f>SUM(F515:F518)</f>
        <v>4.8100000000000005</v>
      </c>
    </row>
    <row r="521" spans="1:6" ht="12.75" customHeight="1">
      <c r="A521" s="127" t="s">
        <v>573</v>
      </c>
      <c r="B521" s="127"/>
      <c r="C521" s="127"/>
      <c r="D521" s="127"/>
      <c r="E521" s="127"/>
      <c r="F521" s="82">
        <f>SUM(F519:F520)</f>
        <v>6.0222000000000007</v>
      </c>
    </row>
    <row r="522" spans="1:6" ht="12.75" customHeight="1">
      <c r="A522" s="128" t="s">
        <v>574</v>
      </c>
      <c r="B522" s="128"/>
      <c r="C522" s="128"/>
      <c r="D522" s="128"/>
      <c r="E522" s="128"/>
      <c r="F522" s="52">
        <f>PRODUCT(F519*1.307)</f>
        <v>1.5843453999999999</v>
      </c>
    </row>
    <row r="523" spans="1:6" ht="12.75" customHeight="1">
      <c r="A523" s="127" t="s">
        <v>575</v>
      </c>
      <c r="B523" s="127"/>
      <c r="C523" s="127"/>
      <c r="D523" s="127"/>
      <c r="E523" s="127"/>
      <c r="F523" s="52">
        <f>SUM(F521:F522)</f>
        <v>7.6065454000000008</v>
      </c>
    </row>
    <row r="524" spans="1:6" ht="12.75" customHeight="1">
      <c r="A524" s="96"/>
      <c r="B524" s="46" t="s">
        <v>123</v>
      </c>
      <c r="C524" s="42" t="s">
        <v>83</v>
      </c>
      <c r="D524" s="85"/>
      <c r="E524" s="79"/>
      <c r="F524" s="80"/>
    </row>
    <row r="525" spans="1:6" ht="12.75" customHeight="1">
      <c r="A525" s="86"/>
      <c r="B525" s="69" t="s">
        <v>626</v>
      </c>
      <c r="C525" s="70" t="s">
        <v>577</v>
      </c>
      <c r="D525" s="71">
        <v>0.12</v>
      </c>
      <c r="E525" s="72">
        <v>7.52</v>
      </c>
      <c r="F525" s="21">
        <f>PRODUCT(D525*E525)</f>
        <v>0.90239999999999987</v>
      </c>
    </row>
    <row r="526" spans="1:6" ht="12.75" customHeight="1">
      <c r="A526" s="86"/>
      <c r="B526" s="69" t="s">
        <v>627</v>
      </c>
      <c r="C526" s="70" t="s">
        <v>577</v>
      </c>
      <c r="D526" s="71">
        <v>0.12</v>
      </c>
      <c r="E526" s="72">
        <v>3.5</v>
      </c>
      <c r="F526" s="21">
        <f>PRODUCT(D526*E526)</f>
        <v>0.42</v>
      </c>
    </row>
    <row r="527" spans="1:6" ht="12.75" customHeight="1">
      <c r="A527" s="70"/>
      <c r="B527" s="69" t="s">
        <v>127</v>
      </c>
      <c r="C527" s="70" t="s">
        <v>611</v>
      </c>
      <c r="D527" s="71">
        <v>1</v>
      </c>
      <c r="E527" s="72">
        <v>6.05</v>
      </c>
      <c r="F527" s="21">
        <f>PRODUCT(D527*E527)</f>
        <v>6.05</v>
      </c>
    </row>
    <row r="528" spans="1:6" ht="12.75" customHeight="1">
      <c r="A528" s="127" t="s">
        <v>571</v>
      </c>
      <c r="B528" s="127"/>
      <c r="C528" s="127"/>
      <c r="D528" s="127"/>
      <c r="E528" s="127"/>
      <c r="F528" s="82">
        <f>SUM(F525:F526)</f>
        <v>1.3223999999999998</v>
      </c>
    </row>
    <row r="529" spans="1:6" ht="12.75" customHeight="1">
      <c r="A529" s="127" t="s">
        <v>572</v>
      </c>
      <c r="B529" s="127"/>
      <c r="C529" s="127"/>
      <c r="D529" s="127"/>
      <c r="E529" s="127"/>
      <c r="F529" s="82">
        <f>SUM(F527)</f>
        <v>6.05</v>
      </c>
    </row>
    <row r="530" spans="1:6" ht="12.75" customHeight="1">
      <c r="A530" s="127" t="s">
        <v>573</v>
      </c>
      <c r="B530" s="127"/>
      <c r="C530" s="127"/>
      <c r="D530" s="127"/>
      <c r="E530" s="127"/>
      <c r="F530" s="82">
        <f>SUM(F528:F529)</f>
        <v>7.3723999999999998</v>
      </c>
    </row>
    <row r="531" spans="1:6" ht="12.75" customHeight="1">
      <c r="A531" s="128" t="s">
        <v>574</v>
      </c>
      <c r="B531" s="128"/>
      <c r="C531" s="128"/>
      <c r="D531" s="128"/>
      <c r="E531" s="128"/>
      <c r="F531" s="52">
        <f>PRODUCT(F528*1.307)</f>
        <v>1.7283767999999997</v>
      </c>
    </row>
    <row r="532" spans="1:6" ht="12.75" customHeight="1">
      <c r="A532" s="127" t="s">
        <v>575</v>
      </c>
      <c r="B532" s="127"/>
      <c r="C532" s="127"/>
      <c r="D532" s="127"/>
      <c r="E532" s="127"/>
      <c r="F532" s="52">
        <f>SUM(F530:F531)</f>
        <v>9.1007768000000002</v>
      </c>
    </row>
    <row r="533" spans="1:6" ht="12.75" customHeight="1">
      <c r="A533" s="96"/>
      <c r="B533" s="46" t="s">
        <v>125</v>
      </c>
      <c r="C533" s="42" t="s">
        <v>83</v>
      </c>
      <c r="D533" s="85"/>
      <c r="E533" s="79"/>
      <c r="F533" s="80"/>
    </row>
    <row r="534" spans="1:6" ht="12.75" customHeight="1">
      <c r="A534" s="86"/>
      <c r="B534" s="69" t="s">
        <v>626</v>
      </c>
      <c r="C534" s="70" t="s">
        <v>577</v>
      </c>
      <c r="D534" s="71">
        <v>0.1</v>
      </c>
      <c r="E534" s="72">
        <v>7.52</v>
      </c>
      <c r="F534" s="21">
        <f>PRODUCT(D534*E534)</f>
        <v>0.752</v>
      </c>
    </row>
    <row r="535" spans="1:6" ht="12.75" customHeight="1">
      <c r="A535" s="86"/>
      <c r="B535" s="69" t="s">
        <v>627</v>
      </c>
      <c r="C535" s="70" t="s">
        <v>577</v>
      </c>
      <c r="D535" s="71">
        <v>0.1</v>
      </c>
      <c r="E535" s="72">
        <v>3.5</v>
      </c>
      <c r="F535" s="21">
        <f>PRODUCT(D535*E535)</f>
        <v>0.35000000000000003</v>
      </c>
    </row>
    <row r="536" spans="1:6" ht="12.75" customHeight="1">
      <c r="A536" s="70"/>
      <c r="B536" s="69" t="s">
        <v>127</v>
      </c>
      <c r="C536" s="70" t="s">
        <v>611</v>
      </c>
      <c r="D536" s="71">
        <v>1</v>
      </c>
      <c r="E536" s="72">
        <v>4.37</v>
      </c>
      <c r="F536" s="21">
        <f>PRODUCT(D536*E536)</f>
        <v>4.37</v>
      </c>
    </row>
    <row r="537" spans="1:6" ht="12.75" customHeight="1">
      <c r="A537" s="127" t="s">
        <v>571</v>
      </c>
      <c r="B537" s="127"/>
      <c r="C537" s="127"/>
      <c r="D537" s="127"/>
      <c r="E537" s="127"/>
      <c r="F537" s="82">
        <f>SUM(F534:F535)</f>
        <v>1.1020000000000001</v>
      </c>
    </row>
    <row r="538" spans="1:6" ht="12.75" customHeight="1">
      <c r="A538" s="127" t="s">
        <v>572</v>
      </c>
      <c r="B538" s="127"/>
      <c r="C538" s="127"/>
      <c r="D538" s="127"/>
      <c r="E538" s="127"/>
      <c r="F538" s="82">
        <f>SUM(F536)</f>
        <v>4.37</v>
      </c>
    </row>
    <row r="539" spans="1:6" ht="12.75" customHeight="1">
      <c r="A539" s="127" t="s">
        <v>573</v>
      </c>
      <c r="B539" s="127"/>
      <c r="C539" s="127"/>
      <c r="D539" s="127"/>
      <c r="E539" s="127"/>
      <c r="F539" s="82">
        <f>SUM(F537:F538)</f>
        <v>5.4720000000000004</v>
      </c>
    </row>
    <row r="540" spans="1:6" ht="12.75" customHeight="1">
      <c r="A540" s="128" t="s">
        <v>574</v>
      </c>
      <c r="B540" s="128"/>
      <c r="C540" s="128"/>
      <c r="D540" s="128"/>
      <c r="E540" s="128"/>
      <c r="F540" s="52">
        <f>PRODUCT(F537*1.307)</f>
        <v>1.4403140000000001</v>
      </c>
    </row>
    <row r="541" spans="1:6" ht="12.75" customHeight="1">
      <c r="A541" s="127" t="s">
        <v>575</v>
      </c>
      <c r="B541" s="127"/>
      <c r="C541" s="127"/>
      <c r="D541" s="127"/>
      <c r="E541" s="127"/>
      <c r="F541" s="52">
        <f>SUM(F539:F540)</f>
        <v>6.9123140000000003</v>
      </c>
    </row>
    <row r="542" spans="1:6" ht="25.5">
      <c r="A542" s="96"/>
      <c r="B542" s="74" t="s">
        <v>127</v>
      </c>
      <c r="C542" s="42" t="s">
        <v>83</v>
      </c>
      <c r="D542" s="85"/>
      <c r="E542" s="79"/>
      <c r="F542" s="80"/>
    </row>
    <row r="543" spans="1:6" ht="12.75">
      <c r="A543" s="86"/>
      <c r="B543" s="69" t="s">
        <v>626</v>
      </c>
      <c r="C543" s="70" t="s">
        <v>577</v>
      </c>
      <c r="D543" s="71">
        <v>0.12</v>
      </c>
      <c r="E543" s="72">
        <v>7.52</v>
      </c>
      <c r="F543" s="21">
        <f>PRODUCT(D543*E543)</f>
        <v>0.90239999999999987</v>
      </c>
    </row>
    <row r="544" spans="1:6" ht="12.75">
      <c r="A544" s="86"/>
      <c r="B544" s="69" t="s">
        <v>627</v>
      </c>
      <c r="C544" s="70" t="s">
        <v>577</v>
      </c>
      <c r="D544" s="71">
        <v>0.12</v>
      </c>
      <c r="E544" s="72">
        <v>3.5</v>
      </c>
      <c r="F544" s="21">
        <f>PRODUCT(D544*E544)</f>
        <v>0.42</v>
      </c>
    </row>
    <row r="545" spans="1:6" ht="25.5">
      <c r="A545" s="70"/>
      <c r="B545" s="69" t="s">
        <v>127</v>
      </c>
      <c r="C545" s="70" t="s">
        <v>611</v>
      </c>
      <c r="D545" s="71">
        <v>1</v>
      </c>
      <c r="E545" s="72">
        <v>5.03</v>
      </c>
      <c r="F545" s="21">
        <f>PRODUCT(D545*E545)</f>
        <v>5.03</v>
      </c>
    </row>
    <row r="546" spans="1:6" ht="12.75" customHeight="1">
      <c r="A546" s="127" t="s">
        <v>571</v>
      </c>
      <c r="B546" s="127"/>
      <c r="C546" s="127"/>
      <c r="D546" s="127"/>
      <c r="E546" s="127"/>
      <c r="F546" s="82">
        <f>SUM(F543:F544)</f>
        <v>1.3223999999999998</v>
      </c>
    </row>
    <row r="547" spans="1:6" ht="12.75" customHeight="1">
      <c r="A547" s="127" t="s">
        <v>572</v>
      </c>
      <c r="B547" s="127"/>
      <c r="C547" s="127"/>
      <c r="D547" s="127"/>
      <c r="E547" s="127"/>
      <c r="F547" s="82">
        <f>SUM(F545)</f>
        <v>5.03</v>
      </c>
    </row>
    <row r="548" spans="1:6" ht="12.75" customHeight="1">
      <c r="A548" s="127" t="s">
        <v>573</v>
      </c>
      <c r="B548" s="127"/>
      <c r="C548" s="127"/>
      <c r="D548" s="127"/>
      <c r="E548" s="127"/>
      <c r="F548" s="82">
        <f>SUM(F546:F547)</f>
        <v>6.3524000000000003</v>
      </c>
    </row>
    <row r="549" spans="1:6" ht="12.75">
      <c r="A549" s="128" t="s">
        <v>574</v>
      </c>
      <c r="B549" s="128"/>
      <c r="C549" s="128"/>
      <c r="D549" s="128"/>
      <c r="E549" s="128"/>
      <c r="F549" s="52">
        <f>PRODUCT(F546*1.307)</f>
        <v>1.7283767999999997</v>
      </c>
    </row>
    <row r="550" spans="1:6" ht="12.75">
      <c r="A550" s="127" t="s">
        <v>575</v>
      </c>
      <c r="B550" s="127"/>
      <c r="C550" s="127"/>
      <c r="D550" s="127"/>
      <c r="E550" s="127"/>
      <c r="F550" s="52">
        <f>SUM(F548:F549)</f>
        <v>8.0807768000000006</v>
      </c>
    </row>
    <row r="551" spans="1:6" ht="25.5">
      <c r="A551" s="58"/>
      <c r="B551" s="74" t="s">
        <v>129</v>
      </c>
      <c r="C551" s="42" t="s">
        <v>103</v>
      </c>
      <c r="D551" s="85"/>
      <c r="E551" s="79"/>
      <c r="F551" s="80"/>
    </row>
    <row r="552" spans="1:6" ht="12.75">
      <c r="A552" s="86"/>
      <c r="B552" s="69" t="s">
        <v>626</v>
      </c>
      <c r="C552" s="70" t="s">
        <v>577</v>
      </c>
      <c r="D552" s="71">
        <v>0.15</v>
      </c>
      <c r="E552" s="72">
        <v>7.52</v>
      </c>
      <c r="F552" s="21">
        <f>PRODUCT(D552*E552)</f>
        <v>1.1279999999999999</v>
      </c>
    </row>
    <row r="553" spans="1:6" ht="12.75">
      <c r="A553" s="86"/>
      <c r="B553" s="69" t="s">
        <v>627</v>
      </c>
      <c r="C553" s="70" t="s">
        <v>577</v>
      </c>
      <c r="D553" s="71">
        <v>0.15</v>
      </c>
      <c r="E553" s="72">
        <v>3.5</v>
      </c>
      <c r="F553" s="21">
        <f>PRODUCT(D553*E553)</f>
        <v>0.52500000000000002</v>
      </c>
    </row>
    <row r="554" spans="1:6" ht="12.75">
      <c r="A554" s="94"/>
      <c r="B554" s="69" t="s">
        <v>639</v>
      </c>
      <c r="C554" s="70" t="s">
        <v>103</v>
      </c>
      <c r="D554" s="71">
        <v>1.05</v>
      </c>
      <c r="E554" s="72">
        <v>5.47</v>
      </c>
      <c r="F554" s="21">
        <f>PRODUCT(D554*E554)</f>
        <v>5.7435</v>
      </c>
    </row>
    <row r="555" spans="1:6" ht="12.75">
      <c r="A555" s="127" t="s">
        <v>571</v>
      </c>
      <c r="B555" s="127"/>
      <c r="C555" s="127"/>
      <c r="D555" s="127"/>
      <c r="E555" s="127"/>
      <c r="F555" s="82">
        <f>SUM(F552:F553)</f>
        <v>1.653</v>
      </c>
    </row>
    <row r="556" spans="1:6" ht="12.75">
      <c r="A556" s="127" t="s">
        <v>572</v>
      </c>
      <c r="B556" s="127"/>
      <c r="C556" s="127"/>
      <c r="D556" s="127"/>
      <c r="E556" s="127"/>
      <c r="F556" s="82">
        <f>SUM(F554)</f>
        <v>5.7435</v>
      </c>
    </row>
    <row r="557" spans="1:6" ht="12.75">
      <c r="A557" s="127" t="s">
        <v>573</v>
      </c>
      <c r="B557" s="127"/>
      <c r="C557" s="127"/>
      <c r="D557" s="127"/>
      <c r="E557" s="127"/>
      <c r="F557" s="82">
        <f>SUM(F555:F556)</f>
        <v>7.3964999999999996</v>
      </c>
    </row>
    <row r="558" spans="1:6" ht="12.75">
      <c r="A558" s="128" t="s">
        <v>574</v>
      </c>
      <c r="B558" s="128"/>
      <c r="C558" s="128"/>
      <c r="D558" s="128"/>
      <c r="E558" s="128"/>
      <c r="F558" s="52">
        <f>PRODUCT(F555*1.307)</f>
        <v>2.1604709999999998</v>
      </c>
    </row>
    <row r="559" spans="1:6" ht="12.75">
      <c r="A559" s="127" t="s">
        <v>575</v>
      </c>
      <c r="B559" s="127"/>
      <c r="C559" s="127"/>
      <c r="D559" s="127"/>
      <c r="E559" s="127"/>
      <c r="F559" s="52">
        <f>SUM(F557:F558)</f>
        <v>9.556970999999999</v>
      </c>
    </row>
    <row r="560" spans="1:6" ht="25.5">
      <c r="A560" s="58"/>
      <c r="B560" s="58" t="s">
        <v>131</v>
      </c>
      <c r="C560" s="53" t="s">
        <v>83</v>
      </c>
      <c r="D560" s="88"/>
      <c r="E560" s="55"/>
      <c r="F560" s="56"/>
    </row>
    <row r="561" spans="1:6" ht="12.75">
      <c r="A561" s="86"/>
      <c r="B561" s="69" t="s">
        <v>626</v>
      </c>
      <c r="C561" s="89" t="s">
        <v>577</v>
      </c>
      <c r="D561" s="90">
        <v>0.08</v>
      </c>
      <c r="E561" s="72">
        <v>7.52</v>
      </c>
      <c r="F561" s="21">
        <f t="shared" ref="F561:F566" si="9">PRODUCT(D561*E561)</f>
        <v>0.60160000000000002</v>
      </c>
    </row>
    <row r="562" spans="1:6" ht="12.75">
      <c r="A562" s="86"/>
      <c r="B562" s="69" t="s">
        <v>627</v>
      </c>
      <c r="C562" s="89" t="s">
        <v>577</v>
      </c>
      <c r="D562" s="90">
        <v>0.08</v>
      </c>
      <c r="E562" s="72">
        <v>3.5</v>
      </c>
      <c r="F562" s="21">
        <f t="shared" si="9"/>
        <v>0.28000000000000003</v>
      </c>
    </row>
    <row r="563" spans="1:6" ht="12.75">
      <c r="A563" s="91"/>
      <c r="B563" s="92" t="s">
        <v>640</v>
      </c>
      <c r="C563" s="89" t="s">
        <v>611</v>
      </c>
      <c r="D563" s="90">
        <v>1</v>
      </c>
      <c r="E563" s="93">
        <v>1.19</v>
      </c>
      <c r="F563" s="21">
        <f t="shared" si="9"/>
        <v>1.19</v>
      </c>
    </row>
    <row r="564" spans="1:6" ht="12.75">
      <c r="A564" s="94"/>
      <c r="B564" s="69" t="s">
        <v>629</v>
      </c>
      <c r="C564" s="70" t="s">
        <v>611</v>
      </c>
      <c r="D564" s="71">
        <v>2</v>
      </c>
      <c r="E564" s="72">
        <v>0.11</v>
      </c>
      <c r="F564" s="21">
        <f t="shared" si="9"/>
        <v>0.22</v>
      </c>
    </row>
    <row r="565" spans="1:6" ht="12.75">
      <c r="A565" s="94"/>
      <c r="B565" s="69" t="s">
        <v>630</v>
      </c>
      <c r="C565" s="70" t="s">
        <v>611</v>
      </c>
      <c r="D565" s="71">
        <v>2</v>
      </c>
      <c r="E565" s="72">
        <v>0.04</v>
      </c>
      <c r="F565" s="21">
        <f t="shared" si="9"/>
        <v>0.08</v>
      </c>
    </row>
    <row r="566" spans="1:6" ht="12.75">
      <c r="A566" s="94"/>
      <c r="B566" s="69" t="s">
        <v>631</v>
      </c>
      <c r="C566" s="70" t="s">
        <v>611</v>
      </c>
      <c r="D566" s="71">
        <v>4</v>
      </c>
      <c r="E566" s="72">
        <v>0.02</v>
      </c>
      <c r="F566" s="21">
        <f t="shared" si="9"/>
        <v>0.08</v>
      </c>
    </row>
    <row r="567" spans="1:6" ht="12.75">
      <c r="A567" s="127" t="s">
        <v>571</v>
      </c>
      <c r="B567" s="127"/>
      <c r="C567" s="127"/>
      <c r="D567" s="127"/>
      <c r="E567" s="127"/>
      <c r="F567" s="82">
        <f>SUM(F561:F562)</f>
        <v>0.88160000000000005</v>
      </c>
    </row>
    <row r="568" spans="1:6" ht="12.75">
      <c r="A568" s="127" t="s">
        <v>572</v>
      </c>
      <c r="B568" s="127"/>
      <c r="C568" s="127"/>
      <c r="D568" s="127"/>
      <c r="E568" s="127"/>
      <c r="F568" s="82">
        <f>SUM(F563:F566)</f>
        <v>1.57</v>
      </c>
    </row>
    <row r="569" spans="1:6" ht="12.75">
      <c r="A569" s="127" t="s">
        <v>573</v>
      </c>
      <c r="B569" s="127"/>
      <c r="C569" s="127"/>
      <c r="D569" s="127"/>
      <c r="E569" s="127"/>
      <c r="F569" s="82">
        <f>SUM(F567:F568)</f>
        <v>2.4516</v>
      </c>
    </row>
    <row r="570" spans="1:6" ht="12.75">
      <c r="A570" s="128" t="s">
        <v>574</v>
      </c>
      <c r="B570" s="128"/>
      <c r="C570" s="128"/>
      <c r="D570" s="128"/>
      <c r="E570" s="128"/>
      <c r="F570" s="52">
        <f>PRODUCT(F567*1.307)</f>
        <v>1.1522512</v>
      </c>
    </row>
    <row r="571" spans="1:6" ht="12.75">
      <c r="A571" s="127" t="s">
        <v>575</v>
      </c>
      <c r="B571" s="127"/>
      <c r="C571" s="127"/>
      <c r="D571" s="127"/>
      <c r="E571" s="127"/>
      <c r="F571" s="52">
        <f>SUM(F569:F570)</f>
        <v>3.6038512000000003</v>
      </c>
    </row>
    <row r="572" spans="1:6" ht="25.5">
      <c r="A572" s="58"/>
      <c r="B572" s="74" t="s">
        <v>133</v>
      </c>
      <c r="C572" s="42" t="s">
        <v>83</v>
      </c>
      <c r="D572" s="85"/>
      <c r="E572" s="79"/>
      <c r="F572" s="80"/>
    </row>
    <row r="573" spans="1:6" ht="12.75">
      <c r="A573" s="86"/>
      <c r="B573" s="69" t="s">
        <v>626</v>
      </c>
      <c r="C573" s="70" t="s">
        <v>577</v>
      </c>
      <c r="D573" s="71">
        <v>0.25</v>
      </c>
      <c r="E573" s="72">
        <v>7.52</v>
      </c>
      <c r="F573" s="21">
        <f t="shared" ref="F573:F579" si="10">PRODUCT(D573*E573)</f>
        <v>1.88</v>
      </c>
    </row>
    <row r="574" spans="1:6" ht="12.75">
      <c r="A574" s="86"/>
      <c r="B574" s="69" t="s">
        <v>627</v>
      </c>
      <c r="C574" s="70" t="s">
        <v>577</v>
      </c>
      <c r="D574" s="71">
        <v>0.25</v>
      </c>
      <c r="E574" s="72">
        <v>3.5</v>
      </c>
      <c r="F574" s="21">
        <f t="shared" si="10"/>
        <v>0.875</v>
      </c>
    </row>
    <row r="575" spans="1:6" ht="25.5">
      <c r="A575" s="94"/>
      <c r="B575" s="69" t="s">
        <v>641</v>
      </c>
      <c r="C575" s="70" t="s">
        <v>611</v>
      </c>
      <c r="D575" s="71">
        <v>1</v>
      </c>
      <c r="E575" s="72">
        <v>1.25</v>
      </c>
      <c r="F575" s="21">
        <f t="shared" si="10"/>
        <v>1.25</v>
      </c>
    </row>
    <row r="576" spans="1:6" ht="12.75">
      <c r="A576" s="94"/>
      <c r="B576" s="69" t="s">
        <v>642</v>
      </c>
      <c r="C576" s="70" t="s">
        <v>643</v>
      </c>
      <c r="D576" s="71">
        <v>4</v>
      </c>
      <c r="E576" s="72">
        <v>0.3</v>
      </c>
      <c r="F576" s="21">
        <f t="shared" si="10"/>
        <v>1.2</v>
      </c>
    </row>
    <row r="577" spans="1:6" ht="12.75">
      <c r="A577" s="94"/>
      <c r="B577" s="69" t="s">
        <v>644</v>
      </c>
      <c r="C577" s="70" t="s">
        <v>611</v>
      </c>
      <c r="D577" s="71">
        <v>1</v>
      </c>
      <c r="E577" s="72">
        <v>1</v>
      </c>
      <c r="F577" s="21">
        <f t="shared" si="10"/>
        <v>1</v>
      </c>
    </row>
    <row r="578" spans="1:6" ht="25.5">
      <c r="A578" s="94"/>
      <c r="B578" s="69" t="s">
        <v>645</v>
      </c>
      <c r="C578" s="70" t="s">
        <v>611</v>
      </c>
      <c r="D578" s="71">
        <v>2</v>
      </c>
      <c r="E578" s="72">
        <v>1.56</v>
      </c>
      <c r="F578" s="21">
        <f t="shared" si="10"/>
        <v>3.12</v>
      </c>
    </row>
    <row r="579" spans="1:6" ht="12.75">
      <c r="A579" s="94"/>
      <c r="B579" s="69" t="s">
        <v>646</v>
      </c>
      <c r="C579" s="70" t="s">
        <v>611</v>
      </c>
      <c r="D579" s="71">
        <v>0.3</v>
      </c>
      <c r="E579" s="72">
        <v>4</v>
      </c>
      <c r="F579" s="21">
        <f t="shared" si="10"/>
        <v>1.2</v>
      </c>
    </row>
    <row r="580" spans="1:6" ht="12.75">
      <c r="A580" s="127" t="s">
        <v>571</v>
      </c>
      <c r="B580" s="127"/>
      <c r="C580" s="127"/>
      <c r="D580" s="127"/>
      <c r="E580" s="127"/>
      <c r="F580" s="82">
        <f>SUM(F573:F574)</f>
        <v>2.7549999999999999</v>
      </c>
    </row>
    <row r="581" spans="1:6" ht="12.75">
      <c r="A581" s="127" t="s">
        <v>572</v>
      </c>
      <c r="B581" s="127"/>
      <c r="C581" s="127"/>
      <c r="D581" s="127"/>
      <c r="E581" s="127"/>
      <c r="F581" s="82">
        <f>SUM(F575:F579)</f>
        <v>7.7700000000000005</v>
      </c>
    </row>
    <row r="582" spans="1:6" ht="12.75">
      <c r="A582" s="127" t="s">
        <v>573</v>
      </c>
      <c r="B582" s="127"/>
      <c r="C582" s="127"/>
      <c r="D582" s="127"/>
      <c r="E582" s="127"/>
      <c r="F582" s="82">
        <f>SUM(F580:F581)</f>
        <v>10.525</v>
      </c>
    </row>
    <row r="583" spans="1:6" ht="12.75">
      <c r="A583" s="128" t="s">
        <v>574</v>
      </c>
      <c r="B583" s="128"/>
      <c r="C583" s="128"/>
      <c r="D583" s="128"/>
      <c r="E583" s="128"/>
      <c r="F583" s="52">
        <f>PRODUCT(F580*1.307)</f>
        <v>3.6007849999999997</v>
      </c>
    </row>
    <row r="584" spans="1:6" ht="12.75">
      <c r="A584" s="127" t="s">
        <v>575</v>
      </c>
      <c r="B584" s="127"/>
      <c r="C584" s="127"/>
      <c r="D584" s="127"/>
      <c r="E584" s="127"/>
      <c r="F584" s="52">
        <f>SUM(F582:F583)</f>
        <v>14.125785</v>
      </c>
    </row>
    <row r="585" spans="1:6" ht="12.75">
      <c r="A585" s="58"/>
      <c r="B585" s="74" t="s">
        <v>135</v>
      </c>
      <c r="C585" s="53" t="s">
        <v>83</v>
      </c>
      <c r="D585" s="88"/>
      <c r="E585" s="55"/>
      <c r="F585" s="56"/>
    </row>
    <row r="586" spans="1:6" ht="12.75">
      <c r="A586" s="86"/>
      <c r="B586" s="69" t="s">
        <v>626</v>
      </c>
      <c r="C586" s="89" t="s">
        <v>577</v>
      </c>
      <c r="D586" s="90">
        <v>0.2</v>
      </c>
      <c r="E586" s="72">
        <v>7.52</v>
      </c>
      <c r="F586" s="21">
        <f>PRODUCT(D586*E586)</f>
        <v>1.504</v>
      </c>
    </row>
    <row r="587" spans="1:6" ht="12.75">
      <c r="A587" s="86"/>
      <c r="B587" s="69" t="s">
        <v>627</v>
      </c>
      <c r="C587" s="89" t="s">
        <v>577</v>
      </c>
      <c r="D587" s="90">
        <v>0.2</v>
      </c>
      <c r="E587" s="72">
        <v>3.5</v>
      </c>
      <c r="F587" s="21">
        <f>PRODUCT(D587*E587)</f>
        <v>0.70000000000000007</v>
      </c>
    </row>
    <row r="588" spans="1:6" ht="25.5">
      <c r="A588" s="91"/>
      <c r="B588" s="92" t="s">
        <v>647</v>
      </c>
      <c r="C588" s="89" t="s">
        <v>611</v>
      </c>
      <c r="D588" s="90">
        <v>2</v>
      </c>
      <c r="E588" s="93">
        <v>1.135</v>
      </c>
      <c r="F588" s="21">
        <f>PRODUCT(D588*E588)</f>
        <v>2.27</v>
      </c>
    </row>
    <row r="589" spans="1:6" ht="12.75">
      <c r="A589" s="94"/>
      <c r="B589" s="69" t="s">
        <v>642</v>
      </c>
      <c r="C589" s="70" t="s">
        <v>648</v>
      </c>
      <c r="D589" s="71">
        <v>8</v>
      </c>
      <c r="E589" s="72">
        <v>0.3</v>
      </c>
      <c r="F589" s="21">
        <f>PRODUCT(D589*E589)</f>
        <v>2.4</v>
      </c>
    </row>
    <row r="590" spans="1:6" ht="12.75">
      <c r="A590" s="94"/>
      <c r="B590" s="69" t="s">
        <v>646</v>
      </c>
      <c r="C590" s="70" t="s">
        <v>611</v>
      </c>
      <c r="D590" s="71">
        <v>0.6</v>
      </c>
      <c r="E590" s="72">
        <v>4</v>
      </c>
      <c r="F590" s="21">
        <f>PRODUCT(D590*E590)</f>
        <v>2.4</v>
      </c>
    </row>
    <row r="591" spans="1:6" ht="12.75">
      <c r="A591" s="127" t="s">
        <v>571</v>
      </c>
      <c r="B591" s="127"/>
      <c r="C591" s="127"/>
      <c r="D591" s="127"/>
      <c r="E591" s="127"/>
      <c r="F591" s="82">
        <f>SUM(F586:F587)</f>
        <v>2.2040000000000002</v>
      </c>
    </row>
    <row r="592" spans="1:6" ht="12.75">
      <c r="A592" s="127" t="s">
        <v>572</v>
      </c>
      <c r="B592" s="127"/>
      <c r="C592" s="127"/>
      <c r="D592" s="127"/>
      <c r="E592" s="127"/>
      <c r="F592" s="82">
        <f>SUM(F588:F590)</f>
        <v>7.07</v>
      </c>
    </row>
    <row r="593" spans="1:6" ht="12.75">
      <c r="A593" s="127" t="s">
        <v>573</v>
      </c>
      <c r="B593" s="127"/>
      <c r="C593" s="127"/>
      <c r="D593" s="127"/>
      <c r="E593" s="127"/>
      <c r="F593" s="82">
        <f>SUM(F591:F592)</f>
        <v>9.2740000000000009</v>
      </c>
    </row>
    <row r="594" spans="1:6" ht="12.75">
      <c r="A594" s="128" t="s">
        <v>574</v>
      </c>
      <c r="B594" s="128"/>
      <c r="C594" s="128"/>
      <c r="D594" s="128"/>
      <c r="E594" s="128"/>
      <c r="F594" s="52">
        <f>PRODUCT(F591*1.307)</f>
        <v>2.8806280000000002</v>
      </c>
    </row>
    <row r="595" spans="1:6" ht="12.75">
      <c r="A595" s="127" t="s">
        <v>575</v>
      </c>
      <c r="B595" s="127"/>
      <c r="C595" s="127"/>
      <c r="D595" s="127"/>
      <c r="E595" s="127"/>
      <c r="F595" s="52">
        <f>SUM(F593:F594)</f>
        <v>12.154628000000001</v>
      </c>
    </row>
    <row r="596" spans="1:6" ht="25.5">
      <c r="A596" s="58"/>
      <c r="B596" s="74" t="s">
        <v>137</v>
      </c>
      <c r="C596" s="53" t="s">
        <v>83</v>
      </c>
      <c r="D596" s="88"/>
      <c r="E596" s="55"/>
      <c r="F596" s="56"/>
    </row>
    <row r="597" spans="1:6" ht="12.75">
      <c r="A597" s="86"/>
      <c r="B597" s="69" t="s">
        <v>626</v>
      </c>
      <c r="C597" s="89" t="s">
        <v>577</v>
      </c>
      <c r="D597" s="90">
        <v>0.3</v>
      </c>
      <c r="E597" s="72">
        <v>7.52</v>
      </c>
      <c r="F597" s="21">
        <f t="shared" ref="F597:F603" si="11">PRODUCT(D597*E597)</f>
        <v>2.2559999999999998</v>
      </c>
    </row>
    <row r="598" spans="1:6" ht="12.75">
      <c r="A598" s="86"/>
      <c r="B598" s="69" t="s">
        <v>627</v>
      </c>
      <c r="C598" s="89" t="s">
        <v>577</v>
      </c>
      <c r="D598" s="90">
        <v>0.3</v>
      </c>
      <c r="E598" s="72">
        <v>3.5</v>
      </c>
      <c r="F598" s="21">
        <f t="shared" si="11"/>
        <v>1.05</v>
      </c>
    </row>
    <row r="599" spans="1:6" ht="12.75">
      <c r="A599" s="91"/>
      <c r="B599" s="92" t="s">
        <v>649</v>
      </c>
      <c r="C599" s="89" t="s">
        <v>611</v>
      </c>
      <c r="D599" s="90">
        <v>1</v>
      </c>
      <c r="E599" s="93">
        <v>2.91</v>
      </c>
      <c r="F599" s="21">
        <f t="shared" si="11"/>
        <v>2.91</v>
      </c>
    </row>
    <row r="600" spans="1:6" ht="12.75">
      <c r="A600" s="94"/>
      <c r="B600" s="69" t="s">
        <v>642</v>
      </c>
      <c r="C600" s="70" t="s">
        <v>643</v>
      </c>
      <c r="D600" s="71">
        <v>4</v>
      </c>
      <c r="E600" s="72">
        <v>0.3</v>
      </c>
      <c r="F600" s="21">
        <f t="shared" si="11"/>
        <v>1.2</v>
      </c>
    </row>
    <row r="601" spans="1:6" ht="12.75">
      <c r="A601" s="94"/>
      <c r="B601" s="69" t="s">
        <v>644</v>
      </c>
      <c r="C601" s="70" t="s">
        <v>611</v>
      </c>
      <c r="D601" s="71">
        <v>1</v>
      </c>
      <c r="E601" s="72">
        <v>1</v>
      </c>
      <c r="F601" s="21">
        <f t="shared" si="11"/>
        <v>1</v>
      </c>
    </row>
    <row r="602" spans="1:6" ht="25.5">
      <c r="A602" s="94"/>
      <c r="B602" s="69" t="s">
        <v>645</v>
      </c>
      <c r="C602" s="70" t="s">
        <v>611</v>
      </c>
      <c r="D602" s="71">
        <v>2</v>
      </c>
      <c r="E602" s="72">
        <v>1.56</v>
      </c>
      <c r="F602" s="21">
        <f t="shared" si="11"/>
        <v>3.12</v>
      </c>
    </row>
    <row r="603" spans="1:6" ht="12.75">
      <c r="A603" s="94"/>
      <c r="B603" s="69" t="s">
        <v>646</v>
      </c>
      <c r="C603" s="70" t="s">
        <v>611</v>
      </c>
      <c r="D603" s="71">
        <v>0.3</v>
      </c>
      <c r="E603" s="72">
        <v>4</v>
      </c>
      <c r="F603" s="21">
        <f t="shared" si="11"/>
        <v>1.2</v>
      </c>
    </row>
    <row r="604" spans="1:6" ht="12.75">
      <c r="A604" s="127" t="s">
        <v>571</v>
      </c>
      <c r="B604" s="127"/>
      <c r="C604" s="127"/>
      <c r="D604" s="127"/>
      <c r="E604" s="127"/>
      <c r="F604" s="82">
        <f>SUM(F597:F598)</f>
        <v>3.306</v>
      </c>
    </row>
    <row r="605" spans="1:6" ht="12.75">
      <c r="A605" s="127" t="s">
        <v>572</v>
      </c>
      <c r="B605" s="127"/>
      <c r="C605" s="127"/>
      <c r="D605" s="127"/>
      <c r="E605" s="127"/>
      <c r="F605" s="82">
        <f>SUM(F599:F603)</f>
        <v>9.43</v>
      </c>
    </row>
    <row r="606" spans="1:6" ht="12.75">
      <c r="A606" s="127" t="s">
        <v>573</v>
      </c>
      <c r="B606" s="127"/>
      <c r="C606" s="127"/>
      <c r="D606" s="127"/>
      <c r="E606" s="127"/>
      <c r="F606" s="82">
        <f>SUM(F604:F605)</f>
        <v>12.736000000000001</v>
      </c>
    </row>
    <row r="607" spans="1:6" ht="12.75">
      <c r="A607" s="128" t="s">
        <v>574</v>
      </c>
      <c r="B607" s="128"/>
      <c r="C607" s="128"/>
      <c r="D607" s="128"/>
      <c r="E607" s="128"/>
      <c r="F607" s="52">
        <f>PRODUCT(F604*1.307)</f>
        <v>4.3209419999999996</v>
      </c>
    </row>
    <row r="608" spans="1:6" ht="12.75">
      <c r="A608" s="127" t="s">
        <v>575</v>
      </c>
      <c r="B608" s="127"/>
      <c r="C608" s="127"/>
      <c r="D608" s="127"/>
      <c r="E608" s="127"/>
      <c r="F608" s="52">
        <f>SUM(F606:F607)</f>
        <v>17.056941999999999</v>
      </c>
    </row>
    <row r="609" spans="1:6" ht="12.75">
      <c r="A609" s="58"/>
      <c r="B609" s="58" t="s">
        <v>139</v>
      </c>
      <c r="C609" s="53" t="s">
        <v>83</v>
      </c>
      <c r="D609" s="88"/>
      <c r="E609" s="55"/>
      <c r="F609" s="56"/>
    </row>
    <row r="610" spans="1:6" ht="12.75">
      <c r="A610" s="86"/>
      <c r="B610" s="69" t="s">
        <v>626</v>
      </c>
      <c r="C610" s="89" t="s">
        <v>577</v>
      </c>
      <c r="D610" s="90">
        <v>0.13</v>
      </c>
      <c r="E610" s="72">
        <v>7.52</v>
      </c>
      <c r="F610" s="21">
        <f t="shared" ref="F610:F615" si="12">PRODUCT(D610*E610)</f>
        <v>0.97760000000000002</v>
      </c>
    </row>
    <row r="611" spans="1:6" ht="12.75">
      <c r="A611" s="86"/>
      <c r="B611" s="69" t="s">
        <v>627</v>
      </c>
      <c r="C611" s="89" t="s">
        <v>577</v>
      </c>
      <c r="D611" s="90">
        <v>0.13</v>
      </c>
      <c r="E611" s="72">
        <v>3.5</v>
      </c>
      <c r="F611" s="21">
        <f t="shared" si="12"/>
        <v>0.45500000000000002</v>
      </c>
    </row>
    <row r="612" spans="1:6" ht="12.75">
      <c r="A612" s="91"/>
      <c r="B612" s="92" t="s">
        <v>650</v>
      </c>
      <c r="C612" s="89" t="s">
        <v>611</v>
      </c>
      <c r="D612" s="90">
        <v>1</v>
      </c>
      <c r="E612" s="93">
        <v>31.99</v>
      </c>
      <c r="F612" s="21">
        <f t="shared" si="12"/>
        <v>31.99</v>
      </c>
    </row>
    <row r="613" spans="1:6" ht="12.75">
      <c r="A613" s="94"/>
      <c r="B613" s="69" t="s">
        <v>629</v>
      </c>
      <c r="C613" s="70" t="s">
        <v>611</v>
      </c>
      <c r="D613" s="71">
        <v>12</v>
      </c>
      <c r="E613" s="72">
        <v>0.11</v>
      </c>
      <c r="F613" s="21">
        <f t="shared" si="12"/>
        <v>1.32</v>
      </c>
    </row>
    <row r="614" spans="1:6" ht="12.75">
      <c r="A614" s="94"/>
      <c r="B614" s="69" t="s">
        <v>630</v>
      </c>
      <c r="C614" s="70" t="s">
        <v>611</v>
      </c>
      <c r="D614" s="71">
        <v>12</v>
      </c>
      <c r="E614" s="72">
        <v>0.04</v>
      </c>
      <c r="F614" s="21">
        <f t="shared" si="12"/>
        <v>0.48</v>
      </c>
    </row>
    <row r="615" spans="1:6" ht="12.75">
      <c r="A615" s="94"/>
      <c r="B615" s="69" t="s">
        <v>631</v>
      </c>
      <c r="C615" s="70" t="s">
        <v>611</v>
      </c>
      <c r="D615" s="71">
        <v>24</v>
      </c>
      <c r="E615" s="72">
        <v>0.02</v>
      </c>
      <c r="F615" s="21">
        <f t="shared" si="12"/>
        <v>0.48</v>
      </c>
    </row>
    <row r="616" spans="1:6" ht="12.75">
      <c r="A616" s="127" t="s">
        <v>571</v>
      </c>
      <c r="B616" s="127"/>
      <c r="C616" s="127"/>
      <c r="D616" s="127"/>
      <c r="E616" s="127"/>
      <c r="F616" s="82">
        <f>SUM(F610:F611)</f>
        <v>1.4326000000000001</v>
      </c>
    </row>
    <row r="617" spans="1:6" ht="12.75">
      <c r="A617" s="127" t="s">
        <v>572</v>
      </c>
      <c r="B617" s="127"/>
      <c r="C617" s="127"/>
      <c r="D617" s="127"/>
      <c r="E617" s="127"/>
      <c r="F617" s="82">
        <f>SUM(F612:F615)</f>
        <v>34.269999999999989</v>
      </c>
    </row>
    <row r="618" spans="1:6" ht="12.75">
      <c r="A618" s="127" t="s">
        <v>573</v>
      </c>
      <c r="B618" s="127"/>
      <c r="C618" s="127"/>
      <c r="D618" s="127"/>
      <c r="E618" s="127"/>
      <c r="F618" s="82">
        <f>SUM(F616:F617)</f>
        <v>35.70259999999999</v>
      </c>
    </row>
    <row r="619" spans="1:6" ht="12.75">
      <c r="A619" s="128" t="s">
        <v>574</v>
      </c>
      <c r="B619" s="128"/>
      <c r="C619" s="128"/>
      <c r="D619" s="128"/>
      <c r="E619" s="128"/>
      <c r="F619" s="52">
        <f>PRODUCT(F616*1.307)</f>
        <v>1.8724082</v>
      </c>
    </row>
    <row r="620" spans="1:6" ht="12.75">
      <c r="A620" s="127" t="s">
        <v>575</v>
      </c>
      <c r="B620" s="127"/>
      <c r="C620" s="127"/>
      <c r="D620" s="127"/>
      <c r="E620" s="127"/>
      <c r="F620" s="52">
        <f>SUM(F618:F619)</f>
        <v>37.575008199999992</v>
      </c>
    </row>
    <row r="621" spans="1:6" ht="25.5">
      <c r="A621" s="58"/>
      <c r="B621" s="74" t="s">
        <v>141</v>
      </c>
      <c r="C621" s="42" t="s">
        <v>83</v>
      </c>
      <c r="D621" s="85"/>
      <c r="E621" s="79"/>
      <c r="F621" s="80"/>
    </row>
    <row r="622" spans="1:6" ht="12.75">
      <c r="A622" s="86"/>
      <c r="B622" s="69" t="s">
        <v>626</v>
      </c>
      <c r="C622" s="70" t="s">
        <v>577</v>
      </c>
      <c r="D622" s="71">
        <v>0.12</v>
      </c>
      <c r="E622" s="72">
        <v>7.52</v>
      </c>
      <c r="F622" s="21">
        <f t="shared" ref="F622:F627" si="13">PRODUCT(D622*E622)</f>
        <v>0.90239999999999987</v>
      </c>
    </row>
    <row r="623" spans="1:6" ht="12.75">
      <c r="A623" s="86"/>
      <c r="B623" s="69" t="s">
        <v>627</v>
      </c>
      <c r="C623" s="70" t="s">
        <v>577</v>
      </c>
      <c r="D623" s="71">
        <v>0.12</v>
      </c>
      <c r="E623" s="72">
        <v>3.5</v>
      </c>
      <c r="F623" s="21">
        <f t="shared" si="13"/>
        <v>0.42</v>
      </c>
    </row>
    <row r="624" spans="1:6" ht="25.5">
      <c r="A624" s="94"/>
      <c r="B624" s="69" t="s">
        <v>141</v>
      </c>
      <c r="C624" s="70" t="s">
        <v>611</v>
      </c>
      <c r="D624" s="71">
        <v>1</v>
      </c>
      <c r="E624" s="72">
        <v>7</v>
      </c>
      <c r="F624" s="21">
        <f t="shared" si="13"/>
        <v>7</v>
      </c>
    </row>
    <row r="625" spans="1:6" ht="12.75">
      <c r="A625" s="94"/>
      <c r="B625" s="69" t="s">
        <v>629</v>
      </c>
      <c r="C625" s="70" t="s">
        <v>611</v>
      </c>
      <c r="D625" s="71">
        <v>6</v>
      </c>
      <c r="E625" s="72">
        <v>0.11</v>
      </c>
      <c r="F625" s="21">
        <f t="shared" si="13"/>
        <v>0.66</v>
      </c>
    </row>
    <row r="626" spans="1:6" ht="12.75">
      <c r="A626" s="94"/>
      <c r="B626" s="69" t="s">
        <v>630</v>
      </c>
      <c r="C626" s="70" t="s">
        <v>611</v>
      </c>
      <c r="D626" s="71">
        <v>6</v>
      </c>
      <c r="E626" s="72">
        <v>0.04</v>
      </c>
      <c r="F626" s="21">
        <f t="shared" si="13"/>
        <v>0.24</v>
      </c>
    </row>
    <row r="627" spans="1:6" ht="12.75">
      <c r="A627" s="94"/>
      <c r="B627" s="69" t="s">
        <v>631</v>
      </c>
      <c r="C627" s="70" t="s">
        <v>611</v>
      </c>
      <c r="D627" s="71">
        <v>12</v>
      </c>
      <c r="E627" s="72">
        <v>0.02</v>
      </c>
      <c r="F627" s="21">
        <f t="shared" si="13"/>
        <v>0.24</v>
      </c>
    </row>
    <row r="628" spans="1:6" ht="12.75">
      <c r="A628" s="127" t="s">
        <v>571</v>
      </c>
      <c r="B628" s="127"/>
      <c r="C628" s="127"/>
      <c r="D628" s="127"/>
      <c r="E628" s="127"/>
      <c r="F628" s="82">
        <f>SUM(F622:F623)</f>
        <v>1.3223999999999998</v>
      </c>
    </row>
    <row r="629" spans="1:6" ht="12.75">
      <c r="A629" s="127" t="s">
        <v>572</v>
      </c>
      <c r="B629" s="127"/>
      <c r="C629" s="127"/>
      <c r="D629" s="127"/>
      <c r="E629" s="127"/>
      <c r="F629" s="82">
        <f>SUM(F624:F627)</f>
        <v>8.14</v>
      </c>
    </row>
    <row r="630" spans="1:6" ht="12.75">
      <c r="A630" s="127" t="s">
        <v>573</v>
      </c>
      <c r="B630" s="127"/>
      <c r="C630" s="127"/>
      <c r="D630" s="127"/>
      <c r="E630" s="127"/>
      <c r="F630" s="82">
        <f>SUM(F628:F629)</f>
        <v>9.4624000000000006</v>
      </c>
    </row>
    <row r="631" spans="1:6" ht="12.75">
      <c r="A631" s="128" t="s">
        <v>574</v>
      </c>
      <c r="B631" s="128"/>
      <c r="C631" s="128"/>
      <c r="D631" s="128"/>
      <c r="E631" s="128"/>
      <c r="F631" s="52">
        <f>PRODUCT(F628*1.307)</f>
        <v>1.7283767999999997</v>
      </c>
    </row>
    <row r="632" spans="1:6" ht="12.75">
      <c r="A632" s="127" t="s">
        <v>575</v>
      </c>
      <c r="B632" s="127"/>
      <c r="C632" s="127"/>
      <c r="D632" s="127"/>
      <c r="E632" s="127"/>
      <c r="F632" s="52">
        <f>SUM(F630:F631)</f>
        <v>11.1907768</v>
      </c>
    </row>
    <row r="633" spans="1:6" ht="12.75">
      <c r="A633" s="58"/>
      <c r="B633" s="58" t="s">
        <v>651</v>
      </c>
      <c r="C633" s="53" t="s">
        <v>83</v>
      </c>
      <c r="D633" s="88"/>
      <c r="E633" s="55"/>
      <c r="F633" s="56"/>
    </row>
    <row r="634" spans="1:6" ht="12.75">
      <c r="A634" s="86"/>
      <c r="B634" s="69" t="s">
        <v>626</v>
      </c>
      <c r="C634" s="89" t="s">
        <v>577</v>
      </c>
      <c r="D634" s="90">
        <v>0.1</v>
      </c>
      <c r="E634" s="72">
        <v>7.52</v>
      </c>
      <c r="F634" s="21">
        <f t="shared" ref="F634:F639" si="14">PRODUCT(D634*E634)</f>
        <v>0.752</v>
      </c>
    </row>
    <row r="635" spans="1:6" ht="12.75">
      <c r="A635" s="86"/>
      <c r="B635" s="69" t="s">
        <v>627</v>
      </c>
      <c r="C635" s="89" t="s">
        <v>577</v>
      </c>
      <c r="D635" s="90">
        <v>0.1</v>
      </c>
      <c r="E635" s="72">
        <v>3.5</v>
      </c>
      <c r="F635" s="21">
        <f t="shared" si="14"/>
        <v>0.35000000000000003</v>
      </c>
    </row>
    <row r="636" spans="1:6" ht="12.75">
      <c r="A636" s="91"/>
      <c r="B636" s="92" t="s">
        <v>652</v>
      </c>
      <c r="C636" s="89" t="s">
        <v>611</v>
      </c>
      <c r="D636" s="90">
        <v>1</v>
      </c>
      <c r="E636" s="93">
        <v>3.12</v>
      </c>
      <c r="F636" s="21">
        <f t="shared" si="14"/>
        <v>3.12</v>
      </c>
    </row>
    <row r="637" spans="1:6" ht="12.75">
      <c r="A637" s="94"/>
      <c r="B637" s="69" t="s">
        <v>629</v>
      </c>
      <c r="C637" s="70" t="s">
        <v>611</v>
      </c>
      <c r="D637" s="71">
        <v>2</v>
      </c>
      <c r="E637" s="72">
        <v>0.11</v>
      </c>
      <c r="F637" s="21">
        <f t="shared" si="14"/>
        <v>0.22</v>
      </c>
    </row>
    <row r="638" spans="1:6" ht="12.75">
      <c r="A638" s="94"/>
      <c r="B638" s="69" t="s">
        <v>630</v>
      </c>
      <c r="C638" s="70" t="s">
        <v>611</v>
      </c>
      <c r="D638" s="71">
        <v>2</v>
      </c>
      <c r="E638" s="72">
        <v>0.04</v>
      </c>
      <c r="F638" s="21">
        <f t="shared" si="14"/>
        <v>0.08</v>
      </c>
    </row>
    <row r="639" spans="1:6" ht="12.75">
      <c r="A639" s="94"/>
      <c r="B639" s="69" t="s">
        <v>631</v>
      </c>
      <c r="C639" s="70" t="s">
        <v>611</v>
      </c>
      <c r="D639" s="71">
        <v>4</v>
      </c>
      <c r="E639" s="72">
        <v>0.02</v>
      </c>
      <c r="F639" s="21">
        <f t="shared" si="14"/>
        <v>0.08</v>
      </c>
    </row>
    <row r="640" spans="1:6" ht="12.75">
      <c r="A640" s="127" t="s">
        <v>571</v>
      </c>
      <c r="B640" s="127"/>
      <c r="C640" s="127"/>
      <c r="D640" s="127"/>
      <c r="E640" s="127"/>
      <c r="F640" s="82">
        <f>SUM(F634:F635)</f>
        <v>1.1020000000000001</v>
      </c>
    </row>
    <row r="641" spans="1:6" ht="12.75">
      <c r="A641" s="127" t="s">
        <v>572</v>
      </c>
      <c r="B641" s="127"/>
      <c r="C641" s="127"/>
      <c r="D641" s="127"/>
      <c r="E641" s="127"/>
      <c r="F641" s="82">
        <f>SUM(F636:F639)</f>
        <v>3.5000000000000004</v>
      </c>
    </row>
    <row r="642" spans="1:6" ht="12.75">
      <c r="A642" s="127" t="s">
        <v>573</v>
      </c>
      <c r="B642" s="127"/>
      <c r="C642" s="127"/>
      <c r="D642" s="127"/>
      <c r="E642" s="127"/>
      <c r="F642" s="82">
        <f>SUM(F640:F641)</f>
        <v>4.6020000000000003</v>
      </c>
    </row>
    <row r="643" spans="1:6" ht="12.75">
      <c r="A643" s="128" t="s">
        <v>574</v>
      </c>
      <c r="B643" s="128"/>
      <c r="C643" s="128"/>
      <c r="D643" s="128"/>
      <c r="E643" s="128"/>
      <c r="F643" s="52">
        <f>PRODUCT(F640*1.307)</f>
        <v>1.4403140000000001</v>
      </c>
    </row>
    <row r="644" spans="1:6" ht="12.75">
      <c r="A644" s="127" t="s">
        <v>575</v>
      </c>
      <c r="B644" s="127"/>
      <c r="C644" s="127"/>
      <c r="D644" s="127"/>
      <c r="E644" s="127"/>
      <c r="F644" s="52">
        <f>SUM(F642:F643)</f>
        <v>6.0423140000000002</v>
      </c>
    </row>
    <row r="645" spans="1:6" ht="12.75">
      <c r="A645" s="58"/>
      <c r="B645" s="97" t="s">
        <v>145</v>
      </c>
      <c r="C645" s="53" t="s">
        <v>83</v>
      </c>
      <c r="D645" s="88"/>
      <c r="E645" s="55"/>
      <c r="F645" s="56"/>
    </row>
    <row r="646" spans="1:6" ht="12.75">
      <c r="A646" s="86"/>
      <c r="B646" s="69" t="s">
        <v>626</v>
      </c>
      <c r="C646" s="89" t="s">
        <v>577</v>
      </c>
      <c r="D646" s="90">
        <v>0.26</v>
      </c>
      <c r="E646" s="72">
        <v>7.52</v>
      </c>
      <c r="F646" s="21">
        <f>PRODUCT(D646*E646)</f>
        <v>1.9552</v>
      </c>
    </row>
    <row r="647" spans="1:6" ht="12.75">
      <c r="A647" s="86"/>
      <c r="B647" s="69" t="s">
        <v>627</v>
      </c>
      <c r="C647" s="89" t="s">
        <v>577</v>
      </c>
      <c r="D647" s="90">
        <v>0.26</v>
      </c>
      <c r="E647" s="72">
        <v>3.5</v>
      </c>
      <c r="F647" s="21">
        <f>PRODUCT(D647*E647)</f>
        <v>0.91</v>
      </c>
    </row>
    <row r="648" spans="1:6" ht="12.75">
      <c r="A648" s="91"/>
      <c r="B648" s="92" t="s">
        <v>653</v>
      </c>
      <c r="C648" s="89" t="s">
        <v>611</v>
      </c>
      <c r="D648" s="90">
        <v>1</v>
      </c>
      <c r="E648" s="93">
        <v>8.14</v>
      </c>
      <c r="F648" s="21">
        <f>PRODUCT(D648*E648)</f>
        <v>8.14</v>
      </c>
    </row>
    <row r="649" spans="1:6" ht="12.75">
      <c r="A649" s="127" t="s">
        <v>571</v>
      </c>
      <c r="B649" s="127"/>
      <c r="C649" s="127"/>
      <c r="D649" s="127"/>
      <c r="E649" s="127"/>
      <c r="F649" s="82">
        <f>SUM(F646:F647)</f>
        <v>2.8652000000000002</v>
      </c>
    </row>
    <row r="650" spans="1:6" ht="12.75">
      <c r="A650" s="127" t="s">
        <v>572</v>
      </c>
      <c r="B650" s="127"/>
      <c r="C650" s="127"/>
      <c r="D650" s="127"/>
      <c r="E650" s="127"/>
      <c r="F650" s="82">
        <f>SUM(F648)</f>
        <v>8.14</v>
      </c>
    </row>
    <row r="651" spans="1:6" ht="12.75">
      <c r="A651" s="127" t="s">
        <v>573</v>
      </c>
      <c r="B651" s="127"/>
      <c r="C651" s="127"/>
      <c r="D651" s="127"/>
      <c r="E651" s="127"/>
      <c r="F651" s="82">
        <f>SUM(F649:F650)</f>
        <v>11.0052</v>
      </c>
    </row>
    <row r="652" spans="1:6" ht="12.75">
      <c r="A652" s="128" t="s">
        <v>574</v>
      </c>
      <c r="B652" s="128"/>
      <c r="C652" s="128"/>
      <c r="D652" s="128"/>
      <c r="E652" s="128"/>
      <c r="F652" s="52">
        <f>PRODUCT(F649*1.307)</f>
        <v>3.7448163999999999</v>
      </c>
    </row>
    <row r="653" spans="1:6" ht="12.75">
      <c r="A653" s="127" t="s">
        <v>575</v>
      </c>
      <c r="B653" s="127"/>
      <c r="C653" s="127"/>
      <c r="D653" s="127"/>
      <c r="E653" s="127"/>
      <c r="F653" s="52">
        <f>SUM(F651:F652)</f>
        <v>14.7500164</v>
      </c>
    </row>
    <row r="654" spans="1:6" ht="25.5">
      <c r="A654" s="58"/>
      <c r="B654" s="74" t="s">
        <v>147</v>
      </c>
      <c r="C654" s="53" t="s">
        <v>83</v>
      </c>
      <c r="D654" s="88"/>
      <c r="E654" s="55"/>
      <c r="F654" s="56"/>
    </row>
    <row r="655" spans="1:6" ht="12.75">
      <c r="A655" s="86"/>
      <c r="B655" s="69" t="s">
        <v>626</v>
      </c>
      <c r="C655" s="89" t="s">
        <v>577</v>
      </c>
      <c r="D655" s="90">
        <v>0.26</v>
      </c>
      <c r="E655" s="72">
        <v>7.52</v>
      </c>
      <c r="F655" s="21">
        <f t="shared" ref="F655:F661" si="15">PRODUCT(D655*E655)</f>
        <v>1.9552</v>
      </c>
    </row>
    <row r="656" spans="1:6" ht="12.75">
      <c r="A656" s="86"/>
      <c r="B656" s="69" t="s">
        <v>627</v>
      </c>
      <c r="C656" s="89" t="s">
        <v>577</v>
      </c>
      <c r="D656" s="90">
        <v>0.26</v>
      </c>
      <c r="E656" s="72">
        <v>3.5</v>
      </c>
      <c r="F656" s="21">
        <f t="shared" si="15"/>
        <v>0.91</v>
      </c>
    </row>
    <row r="657" spans="1:6" ht="12.75">
      <c r="A657" s="91"/>
      <c r="B657" s="69" t="s">
        <v>654</v>
      </c>
      <c r="C657" s="89" t="s">
        <v>611</v>
      </c>
      <c r="D657" s="90">
        <v>1</v>
      </c>
      <c r="E657" s="93">
        <v>6.27</v>
      </c>
      <c r="F657" s="21">
        <f t="shared" si="15"/>
        <v>6.27</v>
      </c>
    </row>
    <row r="658" spans="1:6" ht="25.5">
      <c r="A658" s="94"/>
      <c r="B658" s="69" t="s">
        <v>655</v>
      </c>
      <c r="C658" s="70" t="s">
        <v>611</v>
      </c>
      <c r="D658" s="71">
        <v>1</v>
      </c>
      <c r="E658" s="72">
        <v>2.41</v>
      </c>
      <c r="F658" s="21">
        <f t="shared" si="15"/>
        <v>2.41</v>
      </c>
    </row>
    <row r="659" spans="1:6" ht="12.75">
      <c r="A659" s="94"/>
      <c r="B659" s="69" t="s">
        <v>629</v>
      </c>
      <c r="C659" s="70" t="s">
        <v>611</v>
      </c>
      <c r="D659" s="71">
        <v>2</v>
      </c>
      <c r="E659" s="72">
        <v>0.11</v>
      </c>
      <c r="F659" s="21">
        <f t="shared" si="15"/>
        <v>0.22</v>
      </c>
    </row>
    <row r="660" spans="1:6" ht="12.75">
      <c r="A660" s="94"/>
      <c r="B660" s="69" t="s">
        <v>630</v>
      </c>
      <c r="C660" s="70" t="s">
        <v>611</v>
      </c>
      <c r="D660" s="71">
        <v>2</v>
      </c>
      <c r="E660" s="72">
        <v>0.04</v>
      </c>
      <c r="F660" s="21">
        <f t="shared" si="15"/>
        <v>0.08</v>
      </c>
    </row>
    <row r="661" spans="1:6" ht="12.75">
      <c r="A661" s="94"/>
      <c r="B661" s="69" t="s">
        <v>631</v>
      </c>
      <c r="C661" s="70" t="s">
        <v>611</v>
      </c>
      <c r="D661" s="71">
        <v>4</v>
      </c>
      <c r="E661" s="72">
        <v>0.02</v>
      </c>
      <c r="F661" s="21">
        <f t="shared" si="15"/>
        <v>0.08</v>
      </c>
    </row>
    <row r="662" spans="1:6" ht="12.75">
      <c r="A662" s="127" t="s">
        <v>571</v>
      </c>
      <c r="B662" s="127"/>
      <c r="C662" s="127"/>
      <c r="D662" s="127"/>
      <c r="E662" s="127"/>
      <c r="F662" s="82">
        <f>SUM(F655:F656)</f>
        <v>2.8652000000000002</v>
      </c>
    </row>
    <row r="663" spans="1:6" ht="12.75">
      <c r="A663" s="127" t="s">
        <v>572</v>
      </c>
      <c r="B663" s="127"/>
      <c r="C663" s="127"/>
      <c r="D663" s="127"/>
      <c r="E663" s="127"/>
      <c r="F663" s="82">
        <f>SUM(F657:F661)</f>
        <v>9.06</v>
      </c>
    </row>
    <row r="664" spans="1:6" ht="12.75">
      <c r="A664" s="127" t="s">
        <v>573</v>
      </c>
      <c r="B664" s="127"/>
      <c r="C664" s="127"/>
      <c r="D664" s="127"/>
      <c r="E664" s="127"/>
      <c r="F664" s="82">
        <f>SUM(F662:F663)</f>
        <v>11.9252</v>
      </c>
    </row>
    <row r="665" spans="1:6" ht="12.75">
      <c r="A665" s="128" t="s">
        <v>574</v>
      </c>
      <c r="B665" s="128"/>
      <c r="C665" s="128"/>
      <c r="D665" s="128"/>
      <c r="E665" s="128"/>
      <c r="F665" s="52">
        <f>PRODUCT(F662*1.307)</f>
        <v>3.7448163999999999</v>
      </c>
    </row>
    <row r="666" spans="1:6" ht="12.75">
      <c r="A666" s="127" t="s">
        <v>575</v>
      </c>
      <c r="B666" s="127"/>
      <c r="C666" s="127"/>
      <c r="D666" s="127"/>
      <c r="E666" s="127"/>
      <c r="F666" s="52">
        <f>SUM(F664:F665)</f>
        <v>15.6700164</v>
      </c>
    </row>
    <row r="667" spans="1:6" ht="25.5">
      <c r="A667" s="58"/>
      <c r="B667" s="46" t="s">
        <v>149</v>
      </c>
      <c r="C667" s="53" t="s">
        <v>83</v>
      </c>
      <c r="D667" s="88"/>
      <c r="E667" s="55"/>
      <c r="F667" s="56"/>
    </row>
    <row r="668" spans="1:6" ht="12.75">
      <c r="A668" s="86"/>
      <c r="B668" s="69" t="s">
        <v>626</v>
      </c>
      <c r="C668" s="89" t="s">
        <v>577</v>
      </c>
      <c r="D668" s="90">
        <v>0.26</v>
      </c>
      <c r="E668" s="72">
        <v>7.52</v>
      </c>
      <c r="F668" s="21">
        <f>PRODUCT(D668*E668)</f>
        <v>1.9552</v>
      </c>
    </row>
    <row r="669" spans="1:6" ht="12.75">
      <c r="A669" s="86"/>
      <c r="B669" s="69" t="s">
        <v>627</v>
      </c>
      <c r="C669" s="89" t="s">
        <v>577</v>
      </c>
      <c r="D669" s="90">
        <v>0.26</v>
      </c>
      <c r="E669" s="72">
        <v>3.5</v>
      </c>
      <c r="F669" s="21">
        <f>PRODUCT(D669*E669)</f>
        <v>0.91</v>
      </c>
    </row>
    <row r="670" spans="1:6" ht="12.75">
      <c r="A670" s="91"/>
      <c r="B670" s="92" t="s">
        <v>656</v>
      </c>
      <c r="C670" s="89" t="s">
        <v>611</v>
      </c>
      <c r="D670" s="90">
        <v>1</v>
      </c>
      <c r="E670" s="93">
        <v>11.98</v>
      </c>
      <c r="F670" s="21">
        <f>PRODUCT(D670*E670)</f>
        <v>11.98</v>
      </c>
    </row>
    <row r="671" spans="1:6" ht="12.75">
      <c r="A671" s="127" t="s">
        <v>571</v>
      </c>
      <c r="B671" s="127"/>
      <c r="C671" s="127"/>
      <c r="D671" s="127"/>
      <c r="E671" s="127"/>
      <c r="F671" s="82">
        <f>SUM(F668:F669)</f>
        <v>2.8652000000000002</v>
      </c>
    </row>
    <row r="672" spans="1:6" ht="12.75">
      <c r="A672" s="127" t="s">
        <v>572</v>
      </c>
      <c r="B672" s="127"/>
      <c r="C672" s="127"/>
      <c r="D672" s="127"/>
      <c r="E672" s="127"/>
      <c r="F672" s="82">
        <f>SUM(F670)</f>
        <v>11.98</v>
      </c>
    </row>
    <row r="673" spans="1:6" ht="12.75">
      <c r="A673" s="127" t="s">
        <v>573</v>
      </c>
      <c r="B673" s="127"/>
      <c r="C673" s="127"/>
      <c r="D673" s="127"/>
      <c r="E673" s="127"/>
      <c r="F673" s="82">
        <f>SUM(F671:F672)</f>
        <v>14.8452</v>
      </c>
    </row>
    <row r="674" spans="1:6" ht="12.75">
      <c r="A674" s="128" t="s">
        <v>574</v>
      </c>
      <c r="B674" s="128"/>
      <c r="C674" s="128"/>
      <c r="D674" s="128"/>
      <c r="E674" s="128"/>
      <c r="F674" s="52">
        <f>PRODUCT(F671*1.307)</f>
        <v>3.7448163999999999</v>
      </c>
    </row>
    <row r="675" spans="1:6" ht="12.75">
      <c r="A675" s="127" t="s">
        <v>575</v>
      </c>
      <c r="B675" s="127"/>
      <c r="C675" s="127"/>
      <c r="D675" s="127"/>
      <c r="E675" s="127"/>
      <c r="F675" s="52">
        <f>SUM(F673:F674)</f>
        <v>18.5900164</v>
      </c>
    </row>
    <row r="676" spans="1:6" ht="25.5">
      <c r="A676" s="74"/>
      <c r="B676" s="74" t="s">
        <v>151</v>
      </c>
      <c r="C676" s="42" t="s">
        <v>83</v>
      </c>
      <c r="D676" s="85"/>
      <c r="E676" s="79"/>
      <c r="F676" s="80"/>
    </row>
    <row r="677" spans="1:6" ht="12.75">
      <c r="A677" s="86"/>
      <c r="B677" s="69" t="s">
        <v>626</v>
      </c>
      <c r="C677" s="70" t="s">
        <v>577</v>
      </c>
      <c r="D677" s="71">
        <v>2.2000000000000002</v>
      </c>
      <c r="E677" s="72">
        <v>7.52</v>
      </c>
      <c r="F677" s="21">
        <f>PRODUCT(D677*E677)</f>
        <v>16.544</v>
      </c>
    </row>
    <row r="678" spans="1:6" ht="12.75">
      <c r="A678" s="86"/>
      <c r="B678" s="69" t="s">
        <v>627</v>
      </c>
      <c r="C678" s="70" t="s">
        <v>577</v>
      </c>
      <c r="D678" s="71">
        <v>2.2000000000000002</v>
      </c>
      <c r="E678" s="72">
        <v>3.5</v>
      </c>
      <c r="F678" s="21">
        <f>PRODUCT(D678*E678)</f>
        <v>7.7000000000000011</v>
      </c>
    </row>
    <row r="679" spans="1:6" ht="25.5">
      <c r="A679" s="70"/>
      <c r="B679" s="69" t="s">
        <v>151</v>
      </c>
      <c r="C679" s="70" t="s">
        <v>634</v>
      </c>
      <c r="D679" s="71">
        <v>1</v>
      </c>
      <c r="E679" s="72">
        <v>52.21</v>
      </c>
      <c r="F679" s="21">
        <f>PRODUCT(D679*E679)</f>
        <v>52.21</v>
      </c>
    </row>
    <row r="680" spans="1:6" ht="12.75">
      <c r="A680" s="127" t="s">
        <v>571</v>
      </c>
      <c r="B680" s="127"/>
      <c r="C680" s="127"/>
      <c r="D680" s="127"/>
      <c r="E680" s="127"/>
      <c r="F680" s="82">
        <f>SUM(F677:F678)</f>
        <v>24.244</v>
      </c>
    </row>
    <row r="681" spans="1:6" ht="12.75">
      <c r="A681" s="127" t="s">
        <v>572</v>
      </c>
      <c r="B681" s="127"/>
      <c r="C681" s="127"/>
      <c r="D681" s="127"/>
      <c r="E681" s="127"/>
      <c r="F681" s="82">
        <f>SUM(F679)</f>
        <v>52.21</v>
      </c>
    </row>
    <row r="682" spans="1:6" ht="12.75">
      <c r="A682" s="127" t="s">
        <v>573</v>
      </c>
      <c r="B682" s="127"/>
      <c r="C682" s="127"/>
      <c r="D682" s="127"/>
      <c r="E682" s="127"/>
      <c r="F682" s="82">
        <f>SUM(F680:F681)</f>
        <v>76.454000000000008</v>
      </c>
    </row>
    <row r="683" spans="1:6" ht="12.75">
      <c r="A683" s="128" t="s">
        <v>574</v>
      </c>
      <c r="B683" s="128"/>
      <c r="C683" s="128"/>
      <c r="D683" s="128"/>
      <c r="E683" s="128"/>
      <c r="F683" s="52">
        <f>PRODUCT(F680*1.307)</f>
        <v>31.686907999999999</v>
      </c>
    </row>
    <row r="684" spans="1:6" ht="12.75">
      <c r="A684" s="127" t="s">
        <v>575</v>
      </c>
      <c r="B684" s="127"/>
      <c r="C684" s="127"/>
      <c r="D684" s="127"/>
      <c r="E684" s="127"/>
      <c r="F684" s="52">
        <f>SUM(F682:F683)</f>
        <v>108.14090800000001</v>
      </c>
    </row>
    <row r="685" spans="1:6" ht="25.5">
      <c r="A685" s="98"/>
      <c r="B685" s="58" t="s">
        <v>153</v>
      </c>
      <c r="C685" s="42" t="s">
        <v>83</v>
      </c>
      <c r="D685" s="85"/>
      <c r="E685" s="79"/>
      <c r="F685" s="80"/>
    </row>
    <row r="686" spans="1:6" ht="12.75">
      <c r="A686" s="86"/>
      <c r="B686" s="69" t="s">
        <v>626</v>
      </c>
      <c r="C686" s="70" t="s">
        <v>577</v>
      </c>
      <c r="D686" s="71">
        <v>2.2000000000000002</v>
      </c>
      <c r="E686" s="72">
        <v>7.52</v>
      </c>
      <c r="F686" s="21">
        <f>PRODUCT(D686*E686)</f>
        <v>16.544</v>
      </c>
    </row>
    <row r="687" spans="1:6" ht="12.75">
      <c r="A687" s="86"/>
      <c r="B687" s="69" t="s">
        <v>627</v>
      </c>
      <c r="C687" s="70" t="s">
        <v>577</v>
      </c>
      <c r="D687" s="71">
        <v>2.2000000000000002</v>
      </c>
      <c r="E687" s="72">
        <v>3.5</v>
      </c>
      <c r="F687" s="21">
        <f>PRODUCT(D687*E687)</f>
        <v>7.7000000000000011</v>
      </c>
    </row>
    <row r="688" spans="1:6" ht="25.5">
      <c r="A688" s="70"/>
      <c r="B688" s="69" t="s">
        <v>153</v>
      </c>
      <c r="C688" s="70" t="s">
        <v>634</v>
      </c>
      <c r="D688" s="71">
        <v>1</v>
      </c>
      <c r="E688" s="72">
        <v>77.92</v>
      </c>
      <c r="F688" s="21">
        <f>PRODUCT(D688*E688)</f>
        <v>77.92</v>
      </c>
    </row>
    <row r="689" spans="1:6" ht="12.75">
      <c r="A689" s="127" t="s">
        <v>571</v>
      </c>
      <c r="B689" s="127"/>
      <c r="C689" s="127"/>
      <c r="D689" s="127"/>
      <c r="E689" s="127"/>
      <c r="F689" s="82">
        <f>SUM(F686:F687)</f>
        <v>24.244</v>
      </c>
    </row>
    <row r="690" spans="1:6" ht="12.75">
      <c r="A690" s="127" t="s">
        <v>572</v>
      </c>
      <c r="B690" s="127"/>
      <c r="C690" s="127"/>
      <c r="D690" s="127"/>
      <c r="E690" s="127"/>
      <c r="F690" s="82">
        <f>SUM(F688)</f>
        <v>77.92</v>
      </c>
    </row>
    <row r="691" spans="1:6" ht="12.75">
      <c r="A691" s="127" t="s">
        <v>573</v>
      </c>
      <c r="B691" s="127"/>
      <c r="C691" s="127"/>
      <c r="D691" s="127"/>
      <c r="E691" s="127"/>
      <c r="F691" s="82">
        <f>SUM(F689:F690)</f>
        <v>102.164</v>
      </c>
    </row>
    <row r="692" spans="1:6" ht="12.75">
      <c r="A692" s="128" t="s">
        <v>574</v>
      </c>
      <c r="B692" s="128"/>
      <c r="C692" s="128"/>
      <c r="D692" s="128"/>
      <c r="E692" s="128"/>
      <c r="F692" s="52">
        <f>PRODUCT(F689*1.307)</f>
        <v>31.686907999999999</v>
      </c>
    </row>
    <row r="693" spans="1:6" ht="12.75">
      <c r="A693" s="127" t="s">
        <v>575</v>
      </c>
      <c r="B693" s="127"/>
      <c r="C693" s="127"/>
      <c r="D693" s="127"/>
      <c r="E693" s="127"/>
      <c r="F693" s="52">
        <f>SUM(F691:F692)</f>
        <v>133.850908</v>
      </c>
    </row>
    <row r="694" spans="1:6" ht="12.75">
      <c r="A694" s="87"/>
      <c r="B694" s="58" t="s">
        <v>155</v>
      </c>
      <c r="C694" s="53" t="s">
        <v>83</v>
      </c>
      <c r="D694" s="88"/>
      <c r="E694" s="55"/>
      <c r="F694" s="56"/>
    </row>
    <row r="695" spans="1:6" ht="12.75">
      <c r="A695" s="86"/>
      <c r="B695" s="69" t="s">
        <v>626</v>
      </c>
      <c r="C695" s="89" t="s">
        <v>577</v>
      </c>
      <c r="D695" s="90">
        <v>0.11</v>
      </c>
      <c r="E695" s="72">
        <v>7.52</v>
      </c>
      <c r="F695" s="21">
        <f t="shared" ref="F695:F700" si="16">PRODUCT(D695*E695)</f>
        <v>0.82719999999999994</v>
      </c>
    </row>
    <row r="696" spans="1:6" ht="12.75">
      <c r="A696" s="86"/>
      <c r="B696" s="69" t="s">
        <v>627</v>
      </c>
      <c r="C696" s="89" t="s">
        <v>577</v>
      </c>
      <c r="D696" s="90">
        <v>0.11</v>
      </c>
      <c r="E696" s="72">
        <v>3.5</v>
      </c>
      <c r="F696" s="21">
        <f t="shared" si="16"/>
        <v>0.38500000000000001</v>
      </c>
    </row>
    <row r="697" spans="1:6" ht="12.75">
      <c r="A697" s="91"/>
      <c r="B697" s="92" t="s">
        <v>155</v>
      </c>
      <c r="C697" s="89" t="s">
        <v>611</v>
      </c>
      <c r="D697" s="90">
        <v>1</v>
      </c>
      <c r="E697" s="93">
        <v>63.51</v>
      </c>
      <c r="F697" s="21">
        <f t="shared" si="16"/>
        <v>63.51</v>
      </c>
    </row>
    <row r="698" spans="1:6" ht="12.75">
      <c r="A698" s="94"/>
      <c r="B698" s="69" t="s">
        <v>629</v>
      </c>
      <c r="C698" s="70" t="s">
        <v>611</v>
      </c>
      <c r="D698" s="71">
        <v>8</v>
      </c>
      <c r="E698" s="72">
        <v>0.11</v>
      </c>
      <c r="F698" s="21">
        <f t="shared" si="16"/>
        <v>0.88</v>
      </c>
    </row>
    <row r="699" spans="1:6" ht="12.75">
      <c r="A699" s="94"/>
      <c r="B699" s="69" t="s">
        <v>630</v>
      </c>
      <c r="C699" s="70" t="s">
        <v>611</v>
      </c>
      <c r="D699" s="71">
        <v>8</v>
      </c>
      <c r="E699" s="72">
        <v>0.04</v>
      </c>
      <c r="F699" s="21">
        <f t="shared" si="16"/>
        <v>0.32</v>
      </c>
    </row>
    <row r="700" spans="1:6" ht="12.75">
      <c r="A700" s="94"/>
      <c r="B700" s="69" t="s">
        <v>631</v>
      </c>
      <c r="C700" s="70" t="s">
        <v>611</v>
      </c>
      <c r="D700" s="71">
        <v>16</v>
      </c>
      <c r="E700" s="72">
        <v>0.02</v>
      </c>
      <c r="F700" s="21">
        <f t="shared" si="16"/>
        <v>0.32</v>
      </c>
    </row>
    <row r="701" spans="1:6" ht="12.75">
      <c r="A701" s="127" t="s">
        <v>571</v>
      </c>
      <c r="B701" s="127"/>
      <c r="C701" s="127"/>
      <c r="D701" s="127"/>
      <c r="E701" s="127"/>
      <c r="F701" s="82">
        <f>SUM(F695:F696)</f>
        <v>1.2121999999999999</v>
      </c>
    </row>
    <row r="702" spans="1:6" ht="12.75">
      <c r="A702" s="127" t="s">
        <v>572</v>
      </c>
      <c r="B702" s="127"/>
      <c r="C702" s="127"/>
      <c r="D702" s="127"/>
      <c r="E702" s="127"/>
      <c r="F702" s="82">
        <f>SUM(F697:F700)</f>
        <v>65.029999999999987</v>
      </c>
    </row>
    <row r="703" spans="1:6" ht="12.75">
      <c r="A703" s="127" t="s">
        <v>573</v>
      </c>
      <c r="B703" s="127"/>
      <c r="C703" s="127"/>
      <c r="D703" s="127"/>
      <c r="E703" s="127"/>
      <c r="F703" s="82">
        <f>SUM(F701:F702)</f>
        <v>66.242199999999983</v>
      </c>
    </row>
    <row r="704" spans="1:6" ht="12.75">
      <c r="A704" s="128" t="s">
        <v>574</v>
      </c>
      <c r="B704" s="128"/>
      <c r="C704" s="128"/>
      <c r="D704" s="128"/>
      <c r="E704" s="128"/>
      <c r="F704" s="52">
        <f>PRODUCT(F701*1.307)</f>
        <v>1.5843453999999999</v>
      </c>
    </row>
    <row r="705" spans="1:6" ht="12.75">
      <c r="A705" s="127" t="s">
        <v>575</v>
      </c>
      <c r="B705" s="127"/>
      <c r="C705" s="127"/>
      <c r="D705" s="127"/>
      <c r="E705" s="127"/>
      <c r="F705" s="52">
        <f>SUM(F703:F704)</f>
        <v>67.826545399999986</v>
      </c>
    </row>
    <row r="706" spans="1:6" ht="12.75">
      <c r="A706" s="87"/>
      <c r="B706" s="58" t="s">
        <v>157</v>
      </c>
      <c r="C706" s="53" t="s">
        <v>611</v>
      </c>
      <c r="D706" s="88"/>
      <c r="E706" s="55"/>
      <c r="F706" s="56"/>
    </row>
    <row r="707" spans="1:6" ht="12.75">
      <c r="A707" s="86"/>
      <c r="B707" s="69" t="s">
        <v>626</v>
      </c>
      <c r="C707" s="89" t="s">
        <v>577</v>
      </c>
      <c r="D707" s="90">
        <v>0.11</v>
      </c>
      <c r="E707" s="72">
        <v>7.52</v>
      </c>
      <c r="F707" s="21">
        <f t="shared" ref="F707:F712" si="17">PRODUCT(D707*E707)</f>
        <v>0.82719999999999994</v>
      </c>
    </row>
    <row r="708" spans="1:6" ht="12.75">
      <c r="A708" s="86"/>
      <c r="B708" s="69" t="s">
        <v>627</v>
      </c>
      <c r="C708" s="89" t="s">
        <v>577</v>
      </c>
      <c r="D708" s="90">
        <v>0.11</v>
      </c>
      <c r="E708" s="72">
        <v>3.5</v>
      </c>
      <c r="F708" s="21">
        <f t="shared" si="17"/>
        <v>0.38500000000000001</v>
      </c>
    </row>
    <row r="709" spans="1:6" ht="12.75">
      <c r="A709" s="91"/>
      <c r="B709" s="92" t="s">
        <v>657</v>
      </c>
      <c r="C709" s="89" t="s">
        <v>611</v>
      </c>
      <c r="D709" s="90">
        <v>1</v>
      </c>
      <c r="E709" s="93">
        <v>63.51</v>
      </c>
      <c r="F709" s="21">
        <f t="shared" si="17"/>
        <v>63.51</v>
      </c>
    </row>
    <row r="710" spans="1:6" ht="12.75">
      <c r="A710" s="94"/>
      <c r="B710" s="69" t="s">
        <v>629</v>
      </c>
      <c r="C710" s="70" t="s">
        <v>611</v>
      </c>
      <c r="D710" s="71">
        <v>8</v>
      </c>
      <c r="E710" s="72">
        <v>0.11</v>
      </c>
      <c r="F710" s="21">
        <f t="shared" si="17"/>
        <v>0.88</v>
      </c>
    </row>
    <row r="711" spans="1:6" ht="12.75">
      <c r="A711" s="94"/>
      <c r="B711" s="69" t="s">
        <v>630</v>
      </c>
      <c r="C711" s="70" t="s">
        <v>611</v>
      </c>
      <c r="D711" s="71">
        <v>8</v>
      </c>
      <c r="E711" s="72">
        <v>0.04</v>
      </c>
      <c r="F711" s="21">
        <f t="shared" si="17"/>
        <v>0.32</v>
      </c>
    </row>
    <row r="712" spans="1:6" ht="12.75">
      <c r="A712" s="94"/>
      <c r="B712" s="69" t="s">
        <v>631</v>
      </c>
      <c r="C712" s="70" t="s">
        <v>611</v>
      </c>
      <c r="D712" s="71">
        <v>16</v>
      </c>
      <c r="E712" s="72">
        <v>0.02</v>
      </c>
      <c r="F712" s="21">
        <f t="shared" si="17"/>
        <v>0.32</v>
      </c>
    </row>
    <row r="713" spans="1:6" ht="12.75">
      <c r="A713" s="127" t="s">
        <v>571</v>
      </c>
      <c r="B713" s="127"/>
      <c r="C713" s="127"/>
      <c r="D713" s="127"/>
      <c r="E713" s="127"/>
      <c r="F713" s="82">
        <f>SUM(F707:F708)</f>
        <v>1.2121999999999999</v>
      </c>
    </row>
    <row r="714" spans="1:6" ht="12.75">
      <c r="A714" s="127" t="s">
        <v>572</v>
      </c>
      <c r="B714" s="127"/>
      <c r="C714" s="127"/>
      <c r="D714" s="127"/>
      <c r="E714" s="127"/>
      <c r="F714" s="82">
        <f>SUM(F709:F712)</f>
        <v>65.029999999999987</v>
      </c>
    </row>
    <row r="715" spans="1:6" ht="12.75">
      <c r="A715" s="127" t="s">
        <v>573</v>
      </c>
      <c r="B715" s="127"/>
      <c r="C715" s="127"/>
      <c r="D715" s="127"/>
      <c r="E715" s="127"/>
      <c r="F715" s="82">
        <f>SUM(F713:F714)</f>
        <v>66.242199999999983</v>
      </c>
    </row>
    <row r="716" spans="1:6" ht="12.75">
      <c r="A716" s="128" t="s">
        <v>574</v>
      </c>
      <c r="B716" s="128"/>
      <c r="C716" s="128"/>
      <c r="D716" s="128"/>
      <c r="E716" s="128"/>
      <c r="F716" s="52">
        <f>PRODUCT(F713*1.307)</f>
        <v>1.5843453999999999</v>
      </c>
    </row>
    <row r="717" spans="1:6" ht="12.75">
      <c r="A717" s="127" t="s">
        <v>575</v>
      </c>
      <c r="B717" s="127"/>
      <c r="C717" s="127"/>
      <c r="D717" s="127"/>
      <c r="E717" s="127"/>
      <c r="F717" s="52">
        <f>SUM(F715:F716)</f>
        <v>67.826545399999986</v>
      </c>
    </row>
    <row r="718" spans="1:6" ht="12.75">
      <c r="A718" s="87"/>
      <c r="B718" s="58" t="s">
        <v>159</v>
      </c>
      <c r="C718" s="53" t="s">
        <v>83</v>
      </c>
      <c r="D718" s="88"/>
      <c r="E718" s="55"/>
      <c r="F718" s="56"/>
    </row>
    <row r="719" spans="1:6" ht="12.75">
      <c r="A719" s="86"/>
      <c r="B719" s="69" t="s">
        <v>626</v>
      </c>
      <c r="C719" s="89" t="s">
        <v>577</v>
      </c>
      <c r="D719" s="90">
        <v>0.08</v>
      </c>
      <c r="E719" s="72">
        <v>7.52</v>
      </c>
      <c r="F719" s="21">
        <f>PRODUCT(D719*E719)</f>
        <v>0.60160000000000002</v>
      </c>
    </row>
    <row r="720" spans="1:6" ht="12.75">
      <c r="A720" s="86"/>
      <c r="B720" s="69" t="s">
        <v>627</v>
      </c>
      <c r="C720" s="89" t="s">
        <v>577</v>
      </c>
      <c r="D720" s="90">
        <v>0.08</v>
      </c>
      <c r="E720" s="72">
        <v>3.5</v>
      </c>
      <c r="F720" s="21">
        <f>PRODUCT(D720*E720)</f>
        <v>0.28000000000000003</v>
      </c>
    </row>
    <row r="721" spans="1:6" ht="12.75">
      <c r="A721" s="91"/>
      <c r="B721" s="92" t="s">
        <v>159</v>
      </c>
      <c r="C721" s="89" t="s">
        <v>611</v>
      </c>
      <c r="D721" s="90">
        <v>1</v>
      </c>
      <c r="E721" s="93">
        <v>7.0000000000000007E-2</v>
      </c>
      <c r="F721" s="21">
        <f>PRODUCT(D721*E721)</f>
        <v>7.0000000000000007E-2</v>
      </c>
    </row>
    <row r="722" spans="1:6" ht="12.75">
      <c r="A722" s="127" t="s">
        <v>571</v>
      </c>
      <c r="B722" s="127"/>
      <c r="C722" s="127"/>
      <c r="D722" s="127"/>
      <c r="E722" s="127"/>
      <c r="F722" s="82">
        <f>SUM(F719:F720)</f>
        <v>0.88160000000000005</v>
      </c>
    </row>
    <row r="723" spans="1:6" ht="12.75">
      <c r="A723" s="127" t="s">
        <v>572</v>
      </c>
      <c r="B723" s="127"/>
      <c r="C723" s="127"/>
      <c r="D723" s="127"/>
      <c r="E723" s="127"/>
      <c r="F723" s="82">
        <f>SUM(F721)</f>
        <v>7.0000000000000007E-2</v>
      </c>
    </row>
    <row r="724" spans="1:6" ht="12.75">
      <c r="A724" s="127" t="s">
        <v>573</v>
      </c>
      <c r="B724" s="127"/>
      <c r="C724" s="127"/>
      <c r="D724" s="127"/>
      <c r="E724" s="127"/>
      <c r="F724" s="82">
        <f>SUM(F722:F723)</f>
        <v>0.9516</v>
      </c>
    </row>
    <row r="725" spans="1:6" ht="12.75">
      <c r="A725" s="128" t="s">
        <v>574</v>
      </c>
      <c r="B725" s="128"/>
      <c r="C725" s="128"/>
      <c r="D725" s="128"/>
      <c r="E725" s="128"/>
      <c r="F725" s="52">
        <f>PRODUCT(F722*1.307)</f>
        <v>1.1522512</v>
      </c>
    </row>
    <row r="726" spans="1:6" ht="12.75">
      <c r="A726" s="127" t="s">
        <v>575</v>
      </c>
      <c r="B726" s="127"/>
      <c r="C726" s="127"/>
      <c r="D726" s="127"/>
      <c r="E726" s="127"/>
      <c r="F726" s="52">
        <f>SUM(F724:F725)</f>
        <v>2.1038512000000003</v>
      </c>
    </row>
    <row r="727" spans="1:6" ht="12.75">
      <c r="A727" s="87"/>
      <c r="B727" s="58" t="s">
        <v>161</v>
      </c>
      <c r="C727" s="53" t="s">
        <v>83</v>
      </c>
      <c r="D727" s="88"/>
      <c r="E727" s="55"/>
      <c r="F727" s="56"/>
    </row>
    <row r="728" spans="1:6" ht="12.75">
      <c r="A728" s="86"/>
      <c r="B728" s="69" t="s">
        <v>626</v>
      </c>
      <c r="C728" s="89" t="s">
        <v>577</v>
      </c>
      <c r="D728" s="90">
        <v>0.08</v>
      </c>
      <c r="E728" s="72">
        <v>7.52</v>
      </c>
      <c r="F728" s="21">
        <f>PRODUCT(D728*E728)</f>
        <v>0.60160000000000002</v>
      </c>
    </row>
    <row r="729" spans="1:6" ht="12.75">
      <c r="A729" s="86"/>
      <c r="B729" s="69" t="s">
        <v>627</v>
      </c>
      <c r="C729" s="89" t="s">
        <v>577</v>
      </c>
      <c r="D729" s="90">
        <v>0.08</v>
      </c>
      <c r="E729" s="72">
        <v>3.5</v>
      </c>
      <c r="F729" s="21">
        <f>PRODUCT(D729*E729)</f>
        <v>0.28000000000000003</v>
      </c>
    </row>
    <row r="730" spans="1:6" ht="12.75">
      <c r="A730" s="91"/>
      <c r="B730" s="92" t="s">
        <v>161</v>
      </c>
      <c r="C730" s="89" t="s">
        <v>611</v>
      </c>
      <c r="D730" s="90">
        <v>1</v>
      </c>
      <c r="E730" s="93">
        <v>0.28999999999999998</v>
      </c>
      <c r="F730" s="21">
        <f>PRODUCT(D730*E730)</f>
        <v>0.28999999999999998</v>
      </c>
    </row>
    <row r="731" spans="1:6" ht="12.75">
      <c r="A731" s="127" t="s">
        <v>571</v>
      </c>
      <c r="B731" s="127"/>
      <c r="C731" s="127"/>
      <c r="D731" s="127"/>
      <c r="E731" s="127"/>
      <c r="F731" s="82">
        <f>SUM(F728:F729)</f>
        <v>0.88160000000000005</v>
      </c>
    </row>
    <row r="732" spans="1:6" ht="12.75">
      <c r="A732" s="127" t="s">
        <v>572</v>
      </c>
      <c r="B732" s="127"/>
      <c r="C732" s="127"/>
      <c r="D732" s="127"/>
      <c r="E732" s="127"/>
      <c r="F732" s="82">
        <f>SUM(F730)</f>
        <v>0.28999999999999998</v>
      </c>
    </row>
    <row r="733" spans="1:6" ht="12.75">
      <c r="A733" s="127" t="s">
        <v>573</v>
      </c>
      <c r="B733" s="127"/>
      <c r="C733" s="127"/>
      <c r="D733" s="127"/>
      <c r="E733" s="127"/>
      <c r="F733" s="82">
        <f>SUM(F731:F732)</f>
        <v>1.1716</v>
      </c>
    </row>
    <row r="734" spans="1:6" ht="12.75">
      <c r="A734" s="128" t="s">
        <v>574</v>
      </c>
      <c r="B734" s="128"/>
      <c r="C734" s="128"/>
      <c r="D734" s="128"/>
      <c r="E734" s="128"/>
      <c r="F734" s="52">
        <f>PRODUCT(F731*1.307)</f>
        <v>1.1522512</v>
      </c>
    </row>
    <row r="735" spans="1:6" ht="12.75">
      <c r="A735" s="127" t="s">
        <v>575</v>
      </c>
      <c r="B735" s="127"/>
      <c r="C735" s="127"/>
      <c r="D735" s="127"/>
      <c r="E735" s="127"/>
      <c r="F735" s="52">
        <f>SUM(F733:F734)</f>
        <v>2.3238512</v>
      </c>
    </row>
    <row r="736" spans="1:6" ht="12.75">
      <c r="A736" s="87"/>
      <c r="B736" s="58" t="s">
        <v>163</v>
      </c>
      <c r="C736" s="53" t="s">
        <v>83</v>
      </c>
      <c r="D736" s="88"/>
      <c r="E736" s="55"/>
      <c r="F736" s="56"/>
    </row>
    <row r="737" spans="1:6" ht="12.75">
      <c r="A737" s="86"/>
      <c r="B737" s="69" t="s">
        <v>626</v>
      </c>
      <c r="C737" s="89" t="s">
        <v>577</v>
      </c>
      <c r="D737" s="90">
        <v>0.08</v>
      </c>
      <c r="E737" s="72">
        <v>7.52</v>
      </c>
      <c r="F737" s="21">
        <f>PRODUCT(D737*E737)</f>
        <v>0.60160000000000002</v>
      </c>
    </row>
    <row r="738" spans="1:6" ht="12.75">
      <c r="A738" s="86"/>
      <c r="B738" s="69" t="s">
        <v>627</v>
      </c>
      <c r="C738" s="89" t="s">
        <v>577</v>
      </c>
      <c r="D738" s="90">
        <v>0.08</v>
      </c>
      <c r="E738" s="72">
        <v>3.5</v>
      </c>
      <c r="F738" s="21">
        <f>PRODUCT(D738*E738)</f>
        <v>0.28000000000000003</v>
      </c>
    </row>
    <row r="739" spans="1:6" ht="12.75">
      <c r="A739" s="91"/>
      <c r="B739" s="92" t="s">
        <v>163</v>
      </c>
      <c r="C739" s="89" t="s">
        <v>611</v>
      </c>
      <c r="D739" s="90">
        <v>1</v>
      </c>
      <c r="E739" s="93">
        <v>0.12</v>
      </c>
      <c r="F739" s="21">
        <f>PRODUCT(D739*E739)</f>
        <v>0.12</v>
      </c>
    </row>
    <row r="740" spans="1:6" ht="12.75">
      <c r="A740" s="127" t="s">
        <v>571</v>
      </c>
      <c r="B740" s="127"/>
      <c r="C740" s="127"/>
      <c r="D740" s="127"/>
      <c r="E740" s="127"/>
      <c r="F740" s="82">
        <f>SUM(F737:F738)</f>
        <v>0.88160000000000005</v>
      </c>
    </row>
    <row r="741" spans="1:6" ht="12.75">
      <c r="A741" s="127" t="s">
        <v>572</v>
      </c>
      <c r="B741" s="127"/>
      <c r="C741" s="127"/>
      <c r="D741" s="127"/>
      <c r="E741" s="127"/>
      <c r="F741" s="82">
        <f>SUM(F739)</f>
        <v>0.12</v>
      </c>
    </row>
    <row r="742" spans="1:6" ht="12.75">
      <c r="A742" s="127" t="s">
        <v>573</v>
      </c>
      <c r="B742" s="127"/>
      <c r="C742" s="127"/>
      <c r="D742" s="127"/>
      <c r="E742" s="127"/>
      <c r="F742" s="82">
        <f>SUM(F740:F741)</f>
        <v>1.0016</v>
      </c>
    </row>
    <row r="743" spans="1:6" ht="12.75">
      <c r="A743" s="128" t="s">
        <v>574</v>
      </c>
      <c r="B743" s="128"/>
      <c r="C743" s="128"/>
      <c r="D743" s="128"/>
      <c r="E743" s="128"/>
      <c r="F743" s="52">
        <f>PRODUCT(F740*1.307)</f>
        <v>1.1522512</v>
      </c>
    </row>
    <row r="744" spans="1:6" ht="12.75">
      <c r="A744" s="127" t="s">
        <v>575</v>
      </c>
      <c r="B744" s="127"/>
      <c r="C744" s="127"/>
      <c r="D744" s="127"/>
      <c r="E744" s="127"/>
      <c r="F744" s="52">
        <f>SUM(F742:F743)</f>
        <v>2.1538512000000001</v>
      </c>
    </row>
    <row r="745" spans="1:6" ht="12.75">
      <c r="A745" s="87"/>
      <c r="B745" s="58" t="s">
        <v>165</v>
      </c>
      <c r="C745" s="53" t="s">
        <v>83</v>
      </c>
      <c r="D745" s="88"/>
      <c r="E745" s="55"/>
      <c r="F745" s="56"/>
    </row>
    <row r="746" spans="1:6" ht="12.75">
      <c r="A746" s="86"/>
      <c r="B746" s="69" t="s">
        <v>626</v>
      </c>
      <c r="C746" s="89" t="s">
        <v>577</v>
      </c>
      <c r="D746" s="90">
        <v>0.08</v>
      </c>
      <c r="E746" s="72">
        <v>7.52</v>
      </c>
      <c r="F746" s="21">
        <f>PRODUCT(D746*E746)</f>
        <v>0.60160000000000002</v>
      </c>
    </row>
    <row r="747" spans="1:6" ht="12.75">
      <c r="A747" s="86"/>
      <c r="B747" s="69" t="s">
        <v>627</v>
      </c>
      <c r="C747" s="89" t="s">
        <v>577</v>
      </c>
      <c r="D747" s="90">
        <v>0.08</v>
      </c>
      <c r="E747" s="72">
        <v>3.5</v>
      </c>
      <c r="F747" s="21">
        <f>PRODUCT(D747*E747)</f>
        <v>0.28000000000000003</v>
      </c>
    </row>
    <row r="748" spans="1:6" ht="12.75">
      <c r="A748" s="91"/>
      <c r="B748" s="92" t="s">
        <v>165</v>
      </c>
      <c r="C748" s="89" t="s">
        <v>611</v>
      </c>
      <c r="D748" s="90">
        <v>1</v>
      </c>
      <c r="E748" s="93">
        <v>0.45</v>
      </c>
      <c r="F748" s="21">
        <f>PRODUCT(D748*E748)</f>
        <v>0.45</v>
      </c>
    </row>
    <row r="749" spans="1:6" ht="12.75">
      <c r="A749" s="127" t="s">
        <v>571</v>
      </c>
      <c r="B749" s="127"/>
      <c r="C749" s="127"/>
      <c r="D749" s="127"/>
      <c r="E749" s="127"/>
      <c r="F749" s="82">
        <f>SUM(F746:F747)</f>
        <v>0.88160000000000005</v>
      </c>
    </row>
    <row r="750" spans="1:6" ht="12.75">
      <c r="A750" s="127" t="s">
        <v>572</v>
      </c>
      <c r="B750" s="127"/>
      <c r="C750" s="127"/>
      <c r="D750" s="127"/>
      <c r="E750" s="127"/>
      <c r="F750" s="82">
        <f>SUM(F748)</f>
        <v>0.45</v>
      </c>
    </row>
    <row r="751" spans="1:6" ht="12.75">
      <c r="A751" s="127" t="s">
        <v>573</v>
      </c>
      <c r="B751" s="127"/>
      <c r="C751" s="127"/>
      <c r="D751" s="127"/>
      <c r="E751" s="127"/>
      <c r="F751" s="82">
        <f>SUM(F749:F750)</f>
        <v>1.3316000000000001</v>
      </c>
    </row>
    <row r="752" spans="1:6" ht="12.75">
      <c r="A752" s="128" t="s">
        <v>574</v>
      </c>
      <c r="B752" s="128"/>
      <c r="C752" s="128"/>
      <c r="D752" s="128"/>
      <c r="E752" s="128"/>
      <c r="F752" s="52">
        <f>PRODUCT(F749*1.307)</f>
        <v>1.1522512</v>
      </c>
    </row>
    <row r="753" spans="1:6" ht="12.75">
      <c r="A753" s="127" t="s">
        <v>575</v>
      </c>
      <c r="B753" s="127"/>
      <c r="C753" s="127"/>
      <c r="D753" s="127"/>
      <c r="E753" s="127"/>
      <c r="F753" s="52">
        <f>SUM(F751:F752)</f>
        <v>2.4838512000000001</v>
      </c>
    </row>
    <row r="754" spans="1:6" ht="12.75">
      <c r="A754" s="87"/>
      <c r="B754" s="58" t="s">
        <v>167</v>
      </c>
      <c r="C754" s="53" t="s">
        <v>83</v>
      </c>
      <c r="D754" s="88"/>
      <c r="E754" s="55"/>
      <c r="F754" s="56"/>
    </row>
    <row r="755" spans="1:6" ht="12.75">
      <c r="A755" s="86"/>
      <c r="B755" s="69" t="s">
        <v>626</v>
      </c>
      <c r="C755" s="89" t="s">
        <v>577</v>
      </c>
      <c r="D755" s="90">
        <v>0.08</v>
      </c>
      <c r="E755" s="72">
        <v>7.52</v>
      </c>
      <c r="F755" s="21">
        <f>PRODUCT(D755*E755)</f>
        <v>0.60160000000000002</v>
      </c>
    </row>
    <row r="756" spans="1:6" ht="12.75">
      <c r="A756" s="86"/>
      <c r="B756" s="69" t="s">
        <v>627</v>
      </c>
      <c r="C756" s="89" t="s">
        <v>577</v>
      </c>
      <c r="D756" s="90">
        <v>0.08</v>
      </c>
      <c r="E756" s="72">
        <v>3.5</v>
      </c>
      <c r="F756" s="21">
        <f>PRODUCT(D756*E756)</f>
        <v>0.28000000000000003</v>
      </c>
    </row>
    <row r="757" spans="1:6" ht="12.75">
      <c r="A757" s="91"/>
      <c r="B757" s="92" t="s">
        <v>167</v>
      </c>
      <c r="C757" s="89" t="s">
        <v>611</v>
      </c>
      <c r="D757" s="90">
        <v>1</v>
      </c>
      <c r="E757" s="93">
        <v>1.85</v>
      </c>
      <c r="F757" s="21">
        <f>PRODUCT(D757*E757)</f>
        <v>1.85</v>
      </c>
    </row>
    <row r="758" spans="1:6" ht="12.75">
      <c r="A758" s="127" t="s">
        <v>571</v>
      </c>
      <c r="B758" s="127"/>
      <c r="C758" s="127"/>
      <c r="D758" s="127"/>
      <c r="E758" s="127"/>
      <c r="F758" s="82">
        <f>SUM(F755:F756)</f>
        <v>0.88160000000000005</v>
      </c>
    </row>
    <row r="759" spans="1:6" ht="12.75">
      <c r="A759" s="127" t="s">
        <v>572</v>
      </c>
      <c r="B759" s="127"/>
      <c r="C759" s="127"/>
      <c r="D759" s="127"/>
      <c r="E759" s="127"/>
      <c r="F759" s="82">
        <f>SUM(F757)</f>
        <v>1.85</v>
      </c>
    </row>
    <row r="760" spans="1:6" ht="12.75">
      <c r="A760" s="127" t="s">
        <v>573</v>
      </c>
      <c r="B760" s="127"/>
      <c r="C760" s="127"/>
      <c r="D760" s="127"/>
      <c r="E760" s="127"/>
      <c r="F760" s="82">
        <f>SUM(F758:F759)</f>
        <v>2.7316000000000003</v>
      </c>
    </row>
    <row r="761" spans="1:6" ht="12.75">
      <c r="A761" s="128" t="s">
        <v>574</v>
      </c>
      <c r="B761" s="128"/>
      <c r="C761" s="128"/>
      <c r="D761" s="128"/>
      <c r="E761" s="128"/>
      <c r="F761" s="52">
        <f>PRODUCT(F758*1.307)</f>
        <v>1.1522512</v>
      </c>
    </row>
    <row r="762" spans="1:6" ht="12.75">
      <c r="A762" s="127" t="s">
        <v>575</v>
      </c>
      <c r="B762" s="127"/>
      <c r="C762" s="127"/>
      <c r="D762" s="127"/>
      <c r="E762" s="127"/>
      <c r="F762" s="52">
        <f>SUM(F760:F761)</f>
        <v>3.8838512000000005</v>
      </c>
    </row>
    <row r="763" spans="1:6" ht="12.75">
      <c r="A763" s="87"/>
      <c r="B763" s="46" t="s">
        <v>169</v>
      </c>
      <c r="C763" s="53" t="s">
        <v>83</v>
      </c>
      <c r="D763" s="88"/>
      <c r="E763" s="55"/>
      <c r="F763" s="56"/>
    </row>
    <row r="764" spans="1:6" ht="12.75">
      <c r="A764" s="86"/>
      <c r="B764" s="69" t="s">
        <v>626</v>
      </c>
      <c r="C764" s="89" t="s">
        <v>577</v>
      </c>
      <c r="D764" s="90">
        <v>0.1</v>
      </c>
      <c r="E764" s="72">
        <v>7.52</v>
      </c>
      <c r="F764" s="21">
        <f>PRODUCT(D764*E764)</f>
        <v>0.752</v>
      </c>
    </row>
    <row r="765" spans="1:6" ht="12.75">
      <c r="A765" s="86"/>
      <c r="B765" s="69" t="s">
        <v>627</v>
      </c>
      <c r="C765" s="89" t="s">
        <v>577</v>
      </c>
      <c r="D765" s="90">
        <v>0.1</v>
      </c>
      <c r="E765" s="72">
        <v>3.5</v>
      </c>
      <c r="F765" s="21">
        <f>PRODUCT(D765*E765)</f>
        <v>0.35000000000000003</v>
      </c>
    </row>
    <row r="766" spans="1:6" ht="12.75">
      <c r="A766" s="91"/>
      <c r="B766" s="92" t="s">
        <v>658</v>
      </c>
      <c r="C766" s="89" t="s">
        <v>611</v>
      </c>
      <c r="D766" s="90">
        <v>1</v>
      </c>
      <c r="E766" s="93">
        <v>5.29</v>
      </c>
      <c r="F766" s="21">
        <f>PRODUCT(D766*E766)</f>
        <v>5.29</v>
      </c>
    </row>
    <row r="767" spans="1:6" ht="12.75">
      <c r="A767" s="127" t="s">
        <v>571</v>
      </c>
      <c r="B767" s="127"/>
      <c r="C767" s="127"/>
      <c r="D767" s="127"/>
      <c r="E767" s="127"/>
      <c r="F767" s="82">
        <f>SUM(F764:F765)</f>
        <v>1.1020000000000001</v>
      </c>
    </row>
    <row r="768" spans="1:6" ht="12.75">
      <c r="A768" s="127" t="s">
        <v>572</v>
      </c>
      <c r="B768" s="127"/>
      <c r="C768" s="127"/>
      <c r="D768" s="127"/>
      <c r="E768" s="127"/>
      <c r="F768" s="82">
        <f>SUM(F766)</f>
        <v>5.29</v>
      </c>
    </row>
    <row r="769" spans="1:6" ht="12.75">
      <c r="A769" s="127" t="s">
        <v>573</v>
      </c>
      <c r="B769" s="127"/>
      <c r="C769" s="127"/>
      <c r="D769" s="127"/>
      <c r="E769" s="127"/>
      <c r="F769" s="82">
        <f>SUM(F767:F768)</f>
        <v>6.3920000000000003</v>
      </c>
    </row>
    <row r="770" spans="1:6" ht="12.75">
      <c r="A770" s="128" t="s">
        <v>574</v>
      </c>
      <c r="B770" s="128"/>
      <c r="C770" s="128"/>
      <c r="D770" s="128"/>
      <c r="E770" s="128"/>
      <c r="F770" s="52">
        <f>PRODUCT(F767*1.307)</f>
        <v>1.4403140000000001</v>
      </c>
    </row>
    <row r="771" spans="1:6" ht="12.75">
      <c r="A771" s="127" t="s">
        <v>575</v>
      </c>
      <c r="B771" s="127"/>
      <c r="C771" s="127"/>
      <c r="D771" s="127"/>
      <c r="E771" s="127"/>
      <c r="F771" s="52">
        <f>SUM(F769:F770)</f>
        <v>7.8323140000000002</v>
      </c>
    </row>
    <row r="772" spans="1:6" ht="12.75">
      <c r="A772" s="87"/>
      <c r="B772" s="58" t="s">
        <v>171</v>
      </c>
      <c r="C772" s="53" t="s">
        <v>103</v>
      </c>
      <c r="D772" s="88"/>
      <c r="E772" s="55"/>
      <c r="F772" s="56"/>
    </row>
    <row r="773" spans="1:6" ht="12.75">
      <c r="A773" s="86"/>
      <c r="B773" s="69" t="s">
        <v>626</v>
      </c>
      <c r="C773" s="89" t="s">
        <v>577</v>
      </c>
      <c r="D773" s="90">
        <v>0.08</v>
      </c>
      <c r="E773" s="72">
        <v>7.52</v>
      </c>
      <c r="F773" s="21">
        <f>PRODUCT(D773*E773)</f>
        <v>0.60160000000000002</v>
      </c>
    </row>
    <row r="774" spans="1:6" ht="12.75">
      <c r="A774" s="86"/>
      <c r="B774" s="69" t="s">
        <v>627</v>
      </c>
      <c r="C774" s="89" t="s">
        <v>577</v>
      </c>
      <c r="D774" s="90">
        <v>0.08</v>
      </c>
      <c r="E774" s="72">
        <v>3.5</v>
      </c>
      <c r="F774" s="21">
        <f>PRODUCT(D774*E774)</f>
        <v>0.28000000000000003</v>
      </c>
    </row>
    <row r="775" spans="1:6" ht="12.75">
      <c r="A775" s="91"/>
      <c r="B775" s="92" t="s">
        <v>171</v>
      </c>
      <c r="C775" s="89" t="s">
        <v>611</v>
      </c>
      <c r="D775" s="90">
        <v>1</v>
      </c>
      <c r="E775" s="93">
        <v>2.44</v>
      </c>
      <c r="F775" s="21">
        <f>PRODUCT(D775*E775)</f>
        <v>2.44</v>
      </c>
    </row>
    <row r="776" spans="1:6" ht="12.75">
      <c r="A776" s="127" t="s">
        <v>571</v>
      </c>
      <c r="B776" s="127"/>
      <c r="C776" s="127"/>
      <c r="D776" s="127"/>
      <c r="E776" s="127"/>
      <c r="F776" s="82">
        <f>SUM(F773:F774)</f>
        <v>0.88160000000000005</v>
      </c>
    </row>
    <row r="777" spans="1:6" ht="12.75">
      <c r="A777" s="127" t="s">
        <v>572</v>
      </c>
      <c r="B777" s="127"/>
      <c r="C777" s="127"/>
      <c r="D777" s="127"/>
      <c r="E777" s="127"/>
      <c r="F777" s="82">
        <f>SUM(F775)</f>
        <v>2.44</v>
      </c>
    </row>
    <row r="778" spans="1:6" ht="12.75">
      <c r="A778" s="127" t="s">
        <v>573</v>
      </c>
      <c r="B778" s="127"/>
      <c r="C778" s="127"/>
      <c r="D778" s="127"/>
      <c r="E778" s="127"/>
      <c r="F778" s="82">
        <f>SUM(F776:F777)</f>
        <v>3.3216000000000001</v>
      </c>
    </row>
    <row r="779" spans="1:6" ht="12.75">
      <c r="A779" s="128" t="s">
        <v>574</v>
      </c>
      <c r="B779" s="128"/>
      <c r="C779" s="128"/>
      <c r="D779" s="128"/>
      <c r="E779" s="128"/>
      <c r="F779" s="52">
        <f>PRODUCT(F776*1.307)</f>
        <v>1.1522512</v>
      </c>
    </row>
    <row r="780" spans="1:6" ht="12.75">
      <c r="A780" s="127" t="s">
        <v>575</v>
      </c>
      <c r="B780" s="127"/>
      <c r="C780" s="127"/>
      <c r="D780" s="127"/>
      <c r="E780" s="127"/>
      <c r="F780" s="52">
        <f>SUM(F778:F779)</f>
        <v>4.4738512000000004</v>
      </c>
    </row>
    <row r="781" spans="1:6" ht="12.75">
      <c r="A781" s="87"/>
      <c r="B781" s="46" t="s">
        <v>173</v>
      </c>
      <c r="C781" s="53" t="s">
        <v>83</v>
      </c>
      <c r="D781" s="88"/>
      <c r="E781" s="55"/>
      <c r="F781" s="56"/>
    </row>
    <row r="782" spans="1:6" ht="12.75">
      <c r="A782" s="86"/>
      <c r="B782" s="69" t="s">
        <v>626</v>
      </c>
      <c r="C782" s="89" t="s">
        <v>577</v>
      </c>
      <c r="D782" s="90">
        <v>0.1</v>
      </c>
      <c r="E782" s="72">
        <v>7.52</v>
      </c>
      <c r="F782" s="21">
        <f>PRODUCT(D782*E782)</f>
        <v>0.752</v>
      </c>
    </row>
    <row r="783" spans="1:6" ht="12.75">
      <c r="A783" s="86"/>
      <c r="B783" s="69" t="s">
        <v>627</v>
      </c>
      <c r="C783" s="89" t="s">
        <v>577</v>
      </c>
      <c r="D783" s="90">
        <v>0.1</v>
      </c>
      <c r="E783" s="72">
        <v>3.5</v>
      </c>
      <c r="F783" s="21">
        <f>PRODUCT(D783*E783)</f>
        <v>0.35000000000000003</v>
      </c>
    </row>
    <row r="784" spans="1:6" ht="12.75">
      <c r="A784" s="91"/>
      <c r="B784" s="92" t="s">
        <v>659</v>
      </c>
      <c r="C784" s="89" t="s">
        <v>611</v>
      </c>
      <c r="D784" s="90">
        <v>1</v>
      </c>
      <c r="E784" s="93">
        <v>5.88</v>
      </c>
      <c r="F784" s="21">
        <f>PRODUCT(D784*E784)</f>
        <v>5.88</v>
      </c>
    </row>
    <row r="785" spans="1:6" ht="12.75">
      <c r="A785" s="127" t="s">
        <v>571</v>
      </c>
      <c r="B785" s="127"/>
      <c r="C785" s="127"/>
      <c r="D785" s="127"/>
      <c r="E785" s="127"/>
      <c r="F785" s="82">
        <f>SUM(F782:F783)</f>
        <v>1.1020000000000001</v>
      </c>
    </row>
    <row r="786" spans="1:6" ht="12.75">
      <c r="A786" s="127" t="s">
        <v>572</v>
      </c>
      <c r="B786" s="127"/>
      <c r="C786" s="127"/>
      <c r="D786" s="127"/>
      <c r="E786" s="127"/>
      <c r="F786" s="82">
        <f>SUM(F784)</f>
        <v>5.88</v>
      </c>
    </row>
    <row r="787" spans="1:6" ht="12.75">
      <c r="A787" s="127" t="s">
        <v>573</v>
      </c>
      <c r="B787" s="127"/>
      <c r="C787" s="127"/>
      <c r="D787" s="127"/>
      <c r="E787" s="127"/>
      <c r="F787" s="82">
        <f>SUM(F785:F786)</f>
        <v>6.9820000000000002</v>
      </c>
    </row>
    <row r="788" spans="1:6" ht="12.75">
      <c r="A788" s="128" t="s">
        <v>574</v>
      </c>
      <c r="B788" s="128"/>
      <c r="C788" s="128"/>
      <c r="D788" s="128"/>
      <c r="E788" s="128"/>
      <c r="F788" s="52">
        <f>PRODUCT(F785*1.307)</f>
        <v>1.4403140000000001</v>
      </c>
    </row>
    <row r="789" spans="1:6" ht="12.75">
      <c r="A789" s="127" t="s">
        <v>575</v>
      </c>
      <c r="B789" s="127"/>
      <c r="C789" s="127"/>
      <c r="D789" s="127"/>
      <c r="E789" s="127"/>
      <c r="F789" s="52">
        <f>SUM(F787:F788)</f>
        <v>8.4223140000000001</v>
      </c>
    </row>
    <row r="790" spans="1:6" ht="12.75">
      <c r="A790" s="87"/>
      <c r="B790" s="58" t="s">
        <v>175</v>
      </c>
      <c r="C790" s="53" t="s">
        <v>83</v>
      </c>
      <c r="D790" s="88"/>
      <c r="E790" s="55"/>
      <c r="F790" s="56"/>
    </row>
    <row r="791" spans="1:6" ht="12.75">
      <c r="A791" s="86"/>
      <c r="B791" s="69" t="s">
        <v>626</v>
      </c>
      <c r="C791" s="89" t="s">
        <v>577</v>
      </c>
      <c r="D791" s="90">
        <v>0.14000000000000001</v>
      </c>
      <c r="E791" s="72">
        <v>7.52</v>
      </c>
      <c r="F791" s="21">
        <f>PRODUCT(D791*E791)</f>
        <v>1.0528</v>
      </c>
    </row>
    <row r="792" spans="1:6" ht="12.75">
      <c r="A792" s="86"/>
      <c r="B792" s="69" t="s">
        <v>627</v>
      </c>
      <c r="C792" s="89" t="s">
        <v>577</v>
      </c>
      <c r="D792" s="90">
        <v>0.14000000000000001</v>
      </c>
      <c r="E792" s="72">
        <v>3.5</v>
      </c>
      <c r="F792" s="21">
        <f>PRODUCT(D792*E792)</f>
        <v>0.49000000000000005</v>
      </c>
    </row>
    <row r="793" spans="1:6" ht="12.75">
      <c r="A793" s="91"/>
      <c r="B793" s="92" t="s">
        <v>175</v>
      </c>
      <c r="C793" s="89" t="s">
        <v>611</v>
      </c>
      <c r="D793" s="90">
        <v>1</v>
      </c>
      <c r="E793" s="93">
        <v>3.27</v>
      </c>
      <c r="F793" s="21">
        <f>PRODUCT(D793*E793)</f>
        <v>3.27</v>
      </c>
    </row>
    <row r="794" spans="1:6" ht="12.75">
      <c r="A794" s="127" t="s">
        <v>571</v>
      </c>
      <c r="B794" s="127"/>
      <c r="C794" s="127"/>
      <c r="D794" s="127"/>
      <c r="E794" s="127"/>
      <c r="F794" s="82">
        <f>SUM(F791:F792)</f>
        <v>1.5427999999999999</v>
      </c>
    </row>
    <row r="795" spans="1:6" ht="12.75">
      <c r="A795" s="127" t="s">
        <v>572</v>
      </c>
      <c r="B795" s="127"/>
      <c r="C795" s="127"/>
      <c r="D795" s="127"/>
      <c r="E795" s="127"/>
      <c r="F795" s="82">
        <f>SUM(F793)</f>
        <v>3.27</v>
      </c>
    </row>
    <row r="796" spans="1:6" ht="12.75">
      <c r="A796" s="127" t="s">
        <v>573</v>
      </c>
      <c r="B796" s="127"/>
      <c r="C796" s="127"/>
      <c r="D796" s="127"/>
      <c r="E796" s="127"/>
      <c r="F796" s="82">
        <f>SUM(F794:F795)</f>
        <v>4.8128000000000002</v>
      </c>
    </row>
    <row r="797" spans="1:6" ht="12.75">
      <c r="A797" s="128" t="s">
        <v>574</v>
      </c>
      <c r="B797" s="128"/>
      <c r="C797" s="128"/>
      <c r="D797" s="128"/>
      <c r="E797" s="128"/>
      <c r="F797" s="52">
        <f>PRODUCT(F794*1.307)</f>
        <v>2.0164396</v>
      </c>
    </row>
    <row r="798" spans="1:6" ht="12.75">
      <c r="A798" s="127" t="s">
        <v>575</v>
      </c>
      <c r="B798" s="127"/>
      <c r="C798" s="127"/>
      <c r="D798" s="127"/>
      <c r="E798" s="127"/>
      <c r="F798" s="52">
        <f>SUM(F796:F797)</f>
        <v>6.8292396000000002</v>
      </c>
    </row>
    <row r="799" spans="1:6" ht="12.75">
      <c r="A799" s="87"/>
      <c r="B799" s="46" t="s">
        <v>177</v>
      </c>
      <c r="C799" s="53" t="s">
        <v>83</v>
      </c>
      <c r="D799" s="88"/>
      <c r="E799" s="55"/>
      <c r="F799" s="56"/>
    </row>
    <row r="800" spans="1:6" ht="12.75">
      <c r="A800" s="86"/>
      <c r="B800" s="69" t="s">
        <v>626</v>
      </c>
      <c r="C800" s="89" t="s">
        <v>577</v>
      </c>
      <c r="D800" s="90">
        <v>0.1</v>
      </c>
      <c r="E800" s="72">
        <v>7.52</v>
      </c>
      <c r="F800" s="21">
        <f>PRODUCT(D800*E800)</f>
        <v>0.752</v>
      </c>
    </row>
    <row r="801" spans="1:6" ht="12.75">
      <c r="A801" s="86"/>
      <c r="B801" s="69" t="s">
        <v>627</v>
      </c>
      <c r="C801" s="89" t="s">
        <v>577</v>
      </c>
      <c r="D801" s="90">
        <v>0.1</v>
      </c>
      <c r="E801" s="72">
        <v>3.5</v>
      </c>
      <c r="F801" s="21">
        <f>PRODUCT(D801*E801)</f>
        <v>0.35000000000000003</v>
      </c>
    </row>
    <row r="802" spans="1:6" ht="12.75">
      <c r="A802" s="91"/>
      <c r="B802" s="92" t="s">
        <v>660</v>
      </c>
      <c r="C802" s="89" t="s">
        <v>611</v>
      </c>
      <c r="D802" s="90">
        <v>1</v>
      </c>
      <c r="E802" s="93">
        <v>5.88</v>
      </c>
      <c r="F802" s="21">
        <f>PRODUCT(D802*E802)</f>
        <v>5.88</v>
      </c>
    </row>
    <row r="803" spans="1:6" ht="12.75">
      <c r="A803" s="127" t="s">
        <v>571</v>
      </c>
      <c r="B803" s="127"/>
      <c r="C803" s="127"/>
      <c r="D803" s="127"/>
      <c r="E803" s="127"/>
      <c r="F803" s="82">
        <f>SUM(F800:F801)</f>
        <v>1.1020000000000001</v>
      </c>
    </row>
    <row r="804" spans="1:6" ht="12.75">
      <c r="A804" s="127" t="s">
        <v>572</v>
      </c>
      <c r="B804" s="127"/>
      <c r="C804" s="127"/>
      <c r="D804" s="127"/>
      <c r="E804" s="127"/>
      <c r="F804" s="82">
        <f>SUM(F802)</f>
        <v>5.88</v>
      </c>
    </row>
    <row r="805" spans="1:6" ht="12.75">
      <c r="A805" s="127" t="s">
        <v>573</v>
      </c>
      <c r="B805" s="127"/>
      <c r="C805" s="127"/>
      <c r="D805" s="127"/>
      <c r="E805" s="127"/>
      <c r="F805" s="82">
        <f>SUM(F803:F804)</f>
        <v>6.9820000000000002</v>
      </c>
    </row>
    <row r="806" spans="1:6" ht="12.75">
      <c r="A806" s="128" t="s">
        <v>574</v>
      </c>
      <c r="B806" s="128"/>
      <c r="C806" s="128"/>
      <c r="D806" s="128"/>
      <c r="E806" s="128"/>
      <c r="F806" s="52">
        <f>PRODUCT(F803*1.307)</f>
        <v>1.4403140000000001</v>
      </c>
    </row>
    <row r="807" spans="1:6" ht="12.75">
      <c r="A807" s="127" t="s">
        <v>575</v>
      </c>
      <c r="B807" s="127"/>
      <c r="C807" s="127"/>
      <c r="D807" s="127"/>
      <c r="E807" s="127"/>
      <c r="F807" s="52">
        <f>SUM(F805:F806)</f>
        <v>8.4223140000000001</v>
      </c>
    </row>
    <row r="808" spans="1:6" ht="25.5">
      <c r="A808" s="42"/>
      <c r="B808" s="58" t="s">
        <v>181</v>
      </c>
      <c r="C808" s="53" t="s">
        <v>83</v>
      </c>
      <c r="D808" s="88"/>
      <c r="E808" s="55"/>
      <c r="F808" s="56"/>
    </row>
    <row r="809" spans="1:6" ht="12.75">
      <c r="A809" s="86"/>
      <c r="B809" s="69" t="s">
        <v>626</v>
      </c>
      <c r="C809" s="89" t="s">
        <v>577</v>
      </c>
      <c r="D809" s="90">
        <v>1</v>
      </c>
      <c r="E809" s="72">
        <v>7.52</v>
      </c>
      <c r="F809" s="21">
        <f>PRODUCT(D809*E809)</f>
        <v>7.52</v>
      </c>
    </row>
    <row r="810" spans="1:6" ht="12.75">
      <c r="A810" s="86"/>
      <c r="B810" s="69" t="s">
        <v>627</v>
      </c>
      <c r="C810" s="89" t="s">
        <v>577</v>
      </c>
      <c r="D810" s="90">
        <v>1</v>
      </c>
      <c r="E810" s="72">
        <v>3.5</v>
      </c>
      <c r="F810" s="21">
        <f>PRODUCT(D810*E810)</f>
        <v>3.5</v>
      </c>
    </row>
    <row r="811" spans="1:6" ht="25.5">
      <c r="A811" s="91"/>
      <c r="B811" s="92" t="s">
        <v>661</v>
      </c>
      <c r="C811" s="89" t="s">
        <v>611</v>
      </c>
      <c r="D811" s="90">
        <v>1</v>
      </c>
      <c r="E811" s="93">
        <v>72.28</v>
      </c>
      <c r="F811" s="21">
        <f>PRODUCT(D811*E811)</f>
        <v>72.28</v>
      </c>
    </row>
    <row r="812" spans="1:6" ht="12.75">
      <c r="A812" s="91"/>
      <c r="B812" s="92" t="s">
        <v>662</v>
      </c>
      <c r="C812" s="89" t="s">
        <v>611</v>
      </c>
      <c r="D812" s="90">
        <v>2</v>
      </c>
      <c r="E812" s="93">
        <v>4.4800000000000004</v>
      </c>
      <c r="F812" s="21">
        <f>PRODUCT(D812*E812)</f>
        <v>8.9600000000000009</v>
      </c>
    </row>
    <row r="813" spans="1:6" ht="12.75">
      <c r="A813" s="127" t="s">
        <v>571</v>
      </c>
      <c r="B813" s="127"/>
      <c r="C813" s="127"/>
      <c r="D813" s="127"/>
      <c r="E813" s="127"/>
      <c r="F813" s="82">
        <f>SUM(F809:F810)</f>
        <v>11.02</v>
      </c>
    </row>
    <row r="814" spans="1:6" ht="12.75">
      <c r="A814" s="127" t="s">
        <v>572</v>
      </c>
      <c r="B814" s="127"/>
      <c r="C814" s="127"/>
      <c r="D814" s="127"/>
      <c r="E814" s="127"/>
      <c r="F814" s="82">
        <f>SUM(F811:F812)</f>
        <v>81.240000000000009</v>
      </c>
    </row>
    <row r="815" spans="1:6" ht="12.75">
      <c r="A815" s="127" t="s">
        <v>573</v>
      </c>
      <c r="B815" s="127"/>
      <c r="C815" s="127"/>
      <c r="D815" s="127"/>
      <c r="E815" s="127"/>
      <c r="F815" s="82">
        <f>SUM(F813:F814)</f>
        <v>92.26</v>
      </c>
    </row>
    <row r="816" spans="1:6" ht="12.75">
      <c r="A816" s="128" t="s">
        <v>574</v>
      </c>
      <c r="B816" s="128"/>
      <c r="C816" s="128"/>
      <c r="D816" s="128"/>
      <c r="E816" s="128"/>
      <c r="F816" s="52">
        <f>PRODUCT(F813*1.307)</f>
        <v>14.403139999999999</v>
      </c>
    </row>
    <row r="817" spans="1:6" ht="12.75">
      <c r="A817" s="127" t="s">
        <v>575</v>
      </c>
      <c r="B817" s="127"/>
      <c r="C817" s="127"/>
      <c r="D817" s="127"/>
      <c r="E817" s="127"/>
      <c r="F817" s="52">
        <f>SUM(F815:F816)</f>
        <v>106.66314</v>
      </c>
    </row>
    <row r="818" spans="1:6" ht="12.75">
      <c r="A818" s="42"/>
      <c r="B818" s="58" t="s">
        <v>183</v>
      </c>
      <c r="C818" s="53" t="s">
        <v>83</v>
      </c>
      <c r="D818" s="88"/>
      <c r="E818" s="55"/>
      <c r="F818" s="56"/>
    </row>
    <row r="819" spans="1:6" ht="12.75">
      <c r="A819" s="86"/>
      <c r="B819" s="69" t="s">
        <v>626</v>
      </c>
      <c r="C819" s="89" t="s">
        <v>577</v>
      </c>
      <c r="D819" s="90">
        <v>1</v>
      </c>
      <c r="E819" s="72">
        <v>7.52</v>
      </c>
      <c r="F819" s="21">
        <f>PRODUCT(D819*E819)</f>
        <v>7.52</v>
      </c>
    </row>
    <row r="820" spans="1:6" ht="12.75">
      <c r="A820" s="86"/>
      <c r="B820" s="69" t="s">
        <v>627</v>
      </c>
      <c r="C820" s="89" t="s">
        <v>577</v>
      </c>
      <c r="D820" s="90">
        <v>1</v>
      </c>
      <c r="E820" s="72">
        <v>3.5</v>
      </c>
      <c r="F820" s="21">
        <f>PRODUCT(D820*E820)</f>
        <v>3.5</v>
      </c>
    </row>
    <row r="821" spans="1:6" ht="12.75">
      <c r="A821" s="91"/>
      <c r="B821" s="92" t="s">
        <v>663</v>
      </c>
      <c r="C821" s="89" t="s">
        <v>611</v>
      </c>
      <c r="D821" s="90">
        <v>1</v>
      </c>
      <c r="E821" s="93">
        <v>9.01</v>
      </c>
      <c r="F821" s="21">
        <f>PRODUCT(D821*E821)</f>
        <v>9.01</v>
      </c>
    </row>
    <row r="822" spans="1:6" ht="12.75">
      <c r="A822" s="91"/>
      <c r="B822" s="92" t="s">
        <v>183</v>
      </c>
      <c r="C822" s="89" t="s">
        <v>611</v>
      </c>
      <c r="D822" s="90">
        <v>1</v>
      </c>
      <c r="E822" s="93">
        <v>43.42</v>
      </c>
      <c r="F822" s="21">
        <f>PRODUCT(D822*E822)</f>
        <v>43.42</v>
      </c>
    </row>
    <row r="823" spans="1:6" ht="12.75">
      <c r="A823" s="127" t="s">
        <v>571</v>
      </c>
      <c r="B823" s="127"/>
      <c r="C823" s="127"/>
      <c r="D823" s="127"/>
      <c r="E823" s="127"/>
      <c r="F823" s="82">
        <f>SUM(F819:F820)</f>
        <v>11.02</v>
      </c>
    </row>
    <row r="824" spans="1:6" ht="12.75">
      <c r="A824" s="127" t="s">
        <v>572</v>
      </c>
      <c r="B824" s="127"/>
      <c r="C824" s="127"/>
      <c r="D824" s="127"/>
      <c r="E824" s="127"/>
      <c r="F824" s="82">
        <f>SUM(F821:F822)</f>
        <v>52.43</v>
      </c>
    </row>
    <row r="825" spans="1:6" ht="12.75">
      <c r="A825" s="127" t="s">
        <v>573</v>
      </c>
      <c r="B825" s="127"/>
      <c r="C825" s="127"/>
      <c r="D825" s="127"/>
      <c r="E825" s="127"/>
      <c r="F825" s="82">
        <f>SUM(F823:F824)</f>
        <v>63.45</v>
      </c>
    </row>
    <row r="826" spans="1:6" ht="12.75">
      <c r="A826" s="128" t="s">
        <v>574</v>
      </c>
      <c r="B826" s="128"/>
      <c r="C826" s="128"/>
      <c r="D826" s="128"/>
      <c r="E826" s="128"/>
      <c r="F826" s="52">
        <f>PRODUCT(F823*1.307)</f>
        <v>14.403139999999999</v>
      </c>
    </row>
    <row r="827" spans="1:6" ht="12.75">
      <c r="A827" s="127" t="s">
        <v>575</v>
      </c>
      <c r="B827" s="127"/>
      <c r="C827" s="127"/>
      <c r="D827" s="127"/>
      <c r="E827" s="127"/>
      <c r="F827" s="52">
        <f>SUM(F825:F826)</f>
        <v>77.853139999999996</v>
      </c>
    </row>
    <row r="828" spans="1:6" ht="38.25">
      <c r="A828" s="42"/>
      <c r="B828" s="58" t="s">
        <v>185</v>
      </c>
      <c r="C828" s="53" t="s">
        <v>83</v>
      </c>
      <c r="D828" s="88"/>
      <c r="E828" s="55"/>
      <c r="F828" s="56"/>
    </row>
    <row r="829" spans="1:6" ht="12.75">
      <c r="A829" s="86"/>
      <c r="B829" s="69" t="s">
        <v>626</v>
      </c>
      <c r="C829" s="89" t="s">
        <v>577</v>
      </c>
      <c r="D829" s="90">
        <v>0.8</v>
      </c>
      <c r="E829" s="72">
        <v>7.52</v>
      </c>
      <c r="F829" s="21">
        <f>PRODUCT(D829*E829)</f>
        <v>6.016</v>
      </c>
    </row>
    <row r="830" spans="1:6" ht="12.75">
      <c r="A830" s="86"/>
      <c r="B830" s="69" t="s">
        <v>627</v>
      </c>
      <c r="C830" s="89" t="s">
        <v>577</v>
      </c>
      <c r="D830" s="90">
        <v>0.8</v>
      </c>
      <c r="E830" s="72">
        <v>3.5</v>
      </c>
      <c r="F830" s="21">
        <f>PRODUCT(D830*E830)</f>
        <v>2.8000000000000003</v>
      </c>
    </row>
    <row r="831" spans="1:6" ht="25.5">
      <c r="A831" s="91"/>
      <c r="B831" s="92" t="s">
        <v>664</v>
      </c>
      <c r="C831" s="89" t="s">
        <v>611</v>
      </c>
      <c r="D831" s="90">
        <v>1</v>
      </c>
      <c r="E831" s="93">
        <v>49.9</v>
      </c>
      <c r="F831" s="21">
        <f>PRODUCT(D831*E831)</f>
        <v>49.9</v>
      </c>
    </row>
    <row r="832" spans="1:6" ht="12.75">
      <c r="A832" s="127" t="s">
        <v>571</v>
      </c>
      <c r="B832" s="127"/>
      <c r="C832" s="127"/>
      <c r="D832" s="127"/>
      <c r="E832" s="127"/>
      <c r="F832" s="82">
        <f>SUM(F829:F830)</f>
        <v>8.8160000000000007</v>
      </c>
    </row>
    <row r="833" spans="1:6" ht="12.75">
      <c r="A833" s="127" t="s">
        <v>572</v>
      </c>
      <c r="B833" s="127"/>
      <c r="C833" s="127"/>
      <c r="D833" s="127"/>
      <c r="E833" s="127"/>
      <c r="F833" s="82">
        <f>SUM(F831)</f>
        <v>49.9</v>
      </c>
    </row>
    <row r="834" spans="1:6" ht="12.75">
      <c r="A834" s="127" t="s">
        <v>573</v>
      </c>
      <c r="B834" s="127"/>
      <c r="C834" s="127"/>
      <c r="D834" s="127"/>
      <c r="E834" s="127"/>
      <c r="F834" s="82">
        <f>SUM(F832:F833)</f>
        <v>58.716000000000001</v>
      </c>
    </row>
    <row r="835" spans="1:6" ht="12.75">
      <c r="A835" s="128" t="s">
        <v>574</v>
      </c>
      <c r="B835" s="128"/>
      <c r="C835" s="128"/>
      <c r="D835" s="128"/>
      <c r="E835" s="128"/>
      <c r="F835" s="52">
        <f>PRODUCT(F832*1.307)</f>
        <v>11.522512000000001</v>
      </c>
    </row>
    <row r="836" spans="1:6" ht="12.75">
      <c r="A836" s="127" t="s">
        <v>575</v>
      </c>
      <c r="B836" s="127"/>
      <c r="C836" s="127"/>
      <c r="D836" s="127"/>
      <c r="E836" s="127"/>
      <c r="F836" s="52">
        <f>SUM(F834:F835)</f>
        <v>70.238512</v>
      </c>
    </row>
    <row r="837" spans="1:6" ht="12.75">
      <c r="A837" s="42"/>
      <c r="B837" s="58" t="s">
        <v>191</v>
      </c>
      <c r="C837" s="53" t="s">
        <v>103</v>
      </c>
      <c r="D837" s="88"/>
      <c r="E837" s="55"/>
      <c r="F837" s="56"/>
    </row>
    <row r="838" spans="1:6" ht="12.75">
      <c r="A838" s="86"/>
      <c r="B838" s="69" t="s">
        <v>626</v>
      </c>
      <c r="C838" s="89" t="s">
        <v>577</v>
      </c>
      <c r="D838" s="90">
        <v>0.11</v>
      </c>
      <c r="E838" s="72">
        <v>7.52</v>
      </c>
      <c r="F838" s="21">
        <f>PRODUCT(D838*E838)</f>
        <v>0.82719999999999994</v>
      </c>
    </row>
    <row r="839" spans="1:6" ht="12.75">
      <c r="A839" s="86"/>
      <c r="B839" s="69" t="s">
        <v>627</v>
      </c>
      <c r="C839" s="89" t="s">
        <v>577</v>
      </c>
      <c r="D839" s="90">
        <v>0.11</v>
      </c>
      <c r="E839" s="72">
        <v>3.5</v>
      </c>
      <c r="F839" s="21">
        <f>PRODUCT(D839*E839)</f>
        <v>0.38500000000000001</v>
      </c>
    </row>
    <row r="840" spans="1:6" ht="25.5">
      <c r="A840" s="91"/>
      <c r="B840" s="92" t="s">
        <v>665</v>
      </c>
      <c r="C840" s="89" t="s">
        <v>103</v>
      </c>
      <c r="D840" s="90">
        <v>1</v>
      </c>
      <c r="E840" s="93">
        <v>2.0499999999999998</v>
      </c>
      <c r="F840" s="21">
        <f>PRODUCT(D840*E840)</f>
        <v>2.0499999999999998</v>
      </c>
    </row>
    <row r="841" spans="1:6" ht="12.75">
      <c r="A841" s="127" t="s">
        <v>571</v>
      </c>
      <c r="B841" s="127"/>
      <c r="C841" s="127"/>
      <c r="D841" s="127"/>
      <c r="E841" s="127"/>
      <c r="F841" s="82">
        <f>SUM(F838:F839)</f>
        <v>1.2121999999999999</v>
      </c>
    </row>
    <row r="842" spans="1:6" ht="12.75">
      <c r="A842" s="127" t="s">
        <v>572</v>
      </c>
      <c r="B842" s="127"/>
      <c r="C842" s="127"/>
      <c r="D842" s="127"/>
      <c r="E842" s="127"/>
      <c r="F842" s="82">
        <f>SUM(F840)</f>
        <v>2.0499999999999998</v>
      </c>
    </row>
    <row r="843" spans="1:6" ht="12.75">
      <c r="A843" s="127" t="s">
        <v>573</v>
      </c>
      <c r="B843" s="127"/>
      <c r="C843" s="127"/>
      <c r="D843" s="127"/>
      <c r="E843" s="127"/>
      <c r="F843" s="82">
        <f>SUM(F841:F842)</f>
        <v>3.2622</v>
      </c>
    </row>
    <row r="844" spans="1:6" ht="12.75">
      <c r="A844" s="128" t="s">
        <v>574</v>
      </c>
      <c r="B844" s="128"/>
      <c r="C844" s="128"/>
      <c r="D844" s="128"/>
      <c r="E844" s="128"/>
      <c r="F844" s="52">
        <f>PRODUCT(F841*1.307)</f>
        <v>1.5843453999999999</v>
      </c>
    </row>
    <row r="845" spans="1:6" ht="12.75">
      <c r="A845" s="127" t="s">
        <v>575</v>
      </c>
      <c r="B845" s="127"/>
      <c r="C845" s="127"/>
      <c r="D845" s="127"/>
      <c r="E845" s="127"/>
      <c r="F845" s="52">
        <f>SUM(F843:F844)</f>
        <v>4.8465454000000001</v>
      </c>
    </row>
    <row r="846" spans="1:6" ht="12.75">
      <c r="A846" s="42"/>
      <c r="B846" s="58" t="s">
        <v>666</v>
      </c>
      <c r="C846" s="53" t="s">
        <v>103</v>
      </c>
      <c r="D846" s="88"/>
      <c r="E846" s="55"/>
      <c r="F846" s="56"/>
    </row>
    <row r="847" spans="1:6" ht="12.75">
      <c r="A847" s="86"/>
      <c r="B847" s="69" t="s">
        <v>626</v>
      </c>
      <c r="C847" s="89" t="s">
        <v>577</v>
      </c>
      <c r="D847" s="90">
        <v>0.11</v>
      </c>
      <c r="E847" s="72">
        <v>7.52</v>
      </c>
      <c r="F847" s="21">
        <f>PRODUCT(D847*E847)</f>
        <v>0.82719999999999994</v>
      </c>
    </row>
    <row r="848" spans="1:6" ht="12.75">
      <c r="A848" s="86"/>
      <c r="B848" s="69" t="s">
        <v>627</v>
      </c>
      <c r="C848" s="89" t="s">
        <v>577</v>
      </c>
      <c r="D848" s="90">
        <v>0.11</v>
      </c>
      <c r="E848" s="72">
        <v>3.5</v>
      </c>
      <c r="F848" s="21">
        <f>PRODUCT(D848*E848)</f>
        <v>0.38500000000000001</v>
      </c>
    </row>
    <row r="849" spans="1:6" ht="25.5">
      <c r="A849" s="91"/>
      <c r="B849" s="92" t="s">
        <v>667</v>
      </c>
      <c r="C849" s="89" t="s">
        <v>103</v>
      </c>
      <c r="D849" s="90">
        <v>1</v>
      </c>
      <c r="E849" s="93">
        <v>3.26</v>
      </c>
      <c r="F849" s="21">
        <f>PRODUCT(D849*E849)</f>
        <v>3.26</v>
      </c>
    </row>
    <row r="850" spans="1:6" ht="12.75">
      <c r="A850" s="127" t="s">
        <v>571</v>
      </c>
      <c r="B850" s="127"/>
      <c r="C850" s="127"/>
      <c r="D850" s="127"/>
      <c r="E850" s="127"/>
      <c r="F850" s="82">
        <f>SUM(F847:F848)</f>
        <v>1.2121999999999999</v>
      </c>
    </row>
    <row r="851" spans="1:6" ht="12.75">
      <c r="A851" s="127" t="s">
        <v>572</v>
      </c>
      <c r="B851" s="127"/>
      <c r="C851" s="127"/>
      <c r="D851" s="127"/>
      <c r="E851" s="127"/>
      <c r="F851" s="82">
        <f>SUM(F849)</f>
        <v>3.26</v>
      </c>
    </row>
    <row r="852" spans="1:6" ht="12.75">
      <c r="A852" s="127" t="s">
        <v>573</v>
      </c>
      <c r="B852" s="127"/>
      <c r="C852" s="127"/>
      <c r="D852" s="127"/>
      <c r="E852" s="127"/>
      <c r="F852" s="82">
        <f>SUM(F850:F851)</f>
        <v>4.4722</v>
      </c>
    </row>
    <row r="853" spans="1:6" ht="12.75">
      <c r="A853" s="128" t="s">
        <v>574</v>
      </c>
      <c r="B853" s="128"/>
      <c r="C853" s="128"/>
      <c r="D853" s="128"/>
      <c r="E853" s="128"/>
      <c r="F853" s="52">
        <f>PRODUCT(F850*1.307)</f>
        <v>1.5843453999999999</v>
      </c>
    </row>
    <row r="854" spans="1:6" ht="12.75">
      <c r="A854" s="127" t="s">
        <v>575</v>
      </c>
      <c r="B854" s="127"/>
      <c r="C854" s="127"/>
      <c r="D854" s="127"/>
      <c r="E854" s="127"/>
      <c r="F854" s="52">
        <f>SUM(F852:F853)</f>
        <v>6.0565454000000001</v>
      </c>
    </row>
    <row r="855" spans="1:6" ht="12.75">
      <c r="A855" s="96"/>
      <c r="B855" s="58" t="s">
        <v>195</v>
      </c>
      <c r="C855" s="53" t="s">
        <v>103</v>
      </c>
      <c r="D855" s="88"/>
      <c r="E855" s="55"/>
      <c r="F855" s="56"/>
    </row>
    <row r="856" spans="1:6" ht="12.75">
      <c r="A856" s="86"/>
      <c r="B856" s="69" t="s">
        <v>626</v>
      </c>
      <c r="C856" s="89" t="s">
        <v>577</v>
      </c>
      <c r="D856" s="90">
        <v>0.11</v>
      </c>
      <c r="E856" s="72">
        <v>7.52</v>
      </c>
      <c r="F856" s="21">
        <f>PRODUCT(D856*E856)</f>
        <v>0.82719999999999994</v>
      </c>
    </row>
    <row r="857" spans="1:6" ht="12.75">
      <c r="A857" s="86"/>
      <c r="B857" s="69" t="s">
        <v>627</v>
      </c>
      <c r="C857" s="89" t="s">
        <v>577</v>
      </c>
      <c r="D857" s="90">
        <v>0.11</v>
      </c>
      <c r="E857" s="72">
        <v>3.5</v>
      </c>
      <c r="F857" s="21">
        <f>PRODUCT(D857*E857)</f>
        <v>0.38500000000000001</v>
      </c>
    </row>
    <row r="858" spans="1:6" ht="12.75">
      <c r="A858" s="91"/>
      <c r="B858" s="92" t="s">
        <v>195</v>
      </c>
      <c r="C858" s="89" t="s">
        <v>103</v>
      </c>
      <c r="D858" s="90">
        <v>1</v>
      </c>
      <c r="E858" s="93">
        <v>5.09</v>
      </c>
      <c r="F858" s="21">
        <f>PRODUCT(D858*E858)</f>
        <v>5.09</v>
      </c>
    </row>
    <row r="859" spans="1:6" ht="12.75">
      <c r="A859" s="127" t="s">
        <v>571</v>
      </c>
      <c r="B859" s="127"/>
      <c r="C859" s="127"/>
      <c r="D859" s="127"/>
      <c r="E859" s="127"/>
      <c r="F859" s="82">
        <f>SUM(F856:F857)</f>
        <v>1.2121999999999999</v>
      </c>
    </row>
    <row r="860" spans="1:6" ht="12.75">
      <c r="A860" s="127" t="s">
        <v>572</v>
      </c>
      <c r="B860" s="127"/>
      <c r="C860" s="127"/>
      <c r="D860" s="127"/>
      <c r="E860" s="127"/>
      <c r="F860" s="82">
        <f>SUM(F858)</f>
        <v>5.09</v>
      </c>
    </row>
    <row r="861" spans="1:6" ht="12.75">
      <c r="A861" s="127" t="s">
        <v>573</v>
      </c>
      <c r="B861" s="127"/>
      <c r="C861" s="127"/>
      <c r="D861" s="127"/>
      <c r="E861" s="127"/>
      <c r="F861" s="82">
        <f>SUM(F859:F860)</f>
        <v>6.3022</v>
      </c>
    </row>
    <row r="862" spans="1:6" ht="12.75">
      <c r="A862" s="128" t="s">
        <v>574</v>
      </c>
      <c r="B862" s="128"/>
      <c r="C862" s="128"/>
      <c r="D862" s="128"/>
      <c r="E862" s="128"/>
      <c r="F862" s="52">
        <f>PRODUCT(F859*1.307)</f>
        <v>1.5843453999999999</v>
      </c>
    </row>
    <row r="863" spans="1:6" ht="12.75">
      <c r="A863" s="127" t="s">
        <v>575</v>
      </c>
      <c r="B863" s="127"/>
      <c r="C863" s="127"/>
      <c r="D863" s="127"/>
      <c r="E863" s="127"/>
      <c r="F863" s="52">
        <f>SUM(F861:F862)</f>
        <v>7.8865454000000001</v>
      </c>
    </row>
    <row r="864" spans="1:6" ht="12.75">
      <c r="A864" s="42"/>
      <c r="B864" s="58" t="s">
        <v>668</v>
      </c>
      <c r="C864" s="53" t="s">
        <v>103</v>
      </c>
      <c r="D864" s="88"/>
      <c r="E864" s="55"/>
      <c r="F864" s="56"/>
    </row>
    <row r="865" spans="1:6" ht="12.75">
      <c r="A865" s="86"/>
      <c r="B865" s="69" t="s">
        <v>626</v>
      </c>
      <c r="C865" s="89" t="s">
        <v>577</v>
      </c>
      <c r="D865" s="90">
        <v>0.11</v>
      </c>
      <c r="E865" s="72">
        <v>7.52</v>
      </c>
      <c r="F865" s="21">
        <f>PRODUCT(D865*E865)</f>
        <v>0.82719999999999994</v>
      </c>
    </row>
    <row r="866" spans="1:6" ht="12.75">
      <c r="A866" s="86"/>
      <c r="B866" s="69" t="s">
        <v>627</v>
      </c>
      <c r="C866" s="89" t="s">
        <v>577</v>
      </c>
      <c r="D866" s="90">
        <v>0.11</v>
      </c>
      <c r="E866" s="72">
        <v>3.5</v>
      </c>
      <c r="F866" s="21">
        <f>PRODUCT(D866*E866)</f>
        <v>0.38500000000000001</v>
      </c>
    </row>
    <row r="867" spans="1:6" ht="12.75">
      <c r="A867" s="91"/>
      <c r="B867" s="92" t="s">
        <v>669</v>
      </c>
      <c r="C867" s="89" t="s">
        <v>103</v>
      </c>
      <c r="D867" s="90">
        <v>1</v>
      </c>
      <c r="E867" s="93">
        <v>7.85</v>
      </c>
      <c r="F867" s="21">
        <f>PRODUCT(D867*E867)</f>
        <v>7.85</v>
      </c>
    </row>
    <row r="868" spans="1:6" ht="12.75">
      <c r="A868" s="127" t="s">
        <v>571</v>
      </c>
      <c r="B868" s="127"/>
      <c r="C868" s="127"/>
      <c r="D868" s="127"/>
      <c r="E868" s="127"/>
      <c r="F868" s="82">
        <f>SUM(F865:F866)</f>
        <v>1.2121999999999999</v>
      </c>
    </row>
    <row r="869" spans="1:6" ht="12.75">
      <c r="A869" s="127" t="s">
        <v>572</v>
      </c>
      <c r="B869" s="127"/>
      <c r="C869" s="127"/>
      <c r="D869" s="127"/>
      <c r="E869" s="127"/>
      <c r="F869" s="82">
        <f>SUM(F867)</f>
        <v>7.85</v>
      </c>
    </row>
    <row r="870" spans="1:6" ht="12.75">
      <c r="A870" s="127" t="s">
        <v>573</v>
      </c>
      <c r="B870" s="127"/>
      <c r="C870" s="127"/>
      <c r="D870" s="127"/>
      <c r="E870" s="127"/>
      <c r="F870" s="82">
        <f>SUM(F868:F869)</f>
        <v>9.0621999999999989</v>
      </c>
    </row>
    <row r="871" spans="1:6" ht="12.75">
      <c r="A871" s="128" t="s">
        <v>574</v>
      </c>
      <c r="B871" s="128"/>
      <c r="C871" s="128"/>
      <c r="D871" s="128"/>
      <c r="E871" s="128"/>
      <c r="F871" s="52">
        <f>PRODUCT(F868*1.307)</f>
        <v>1.5843453999999999</v>
      </c>
    </row>
    <row r="872" spans="1:6" ht="12.75">
      <c r="A872" s="127" t="s">
        <v>575</v>
      </c>
      <c r="B872" s="127"/>
      <c r="C872" s="127"/>
      <c r="D872" s="127"/>
      <c r="E872" s="127"/>
      <c r="F872" s="52">
        <f>SUM(F870:F871)</f>
        <v>10.646545399999999</v>
      </c>
    </row>
    <row r="873" spans="1:6" ht="12.75">
      <c r="A873" s="42"/>
      <c r="B873" s="58" t="s">
        <v>670</v>
      </c>
      <c r="C873" s="53" t="s">
        <v>103</v>
      </c>
      <c r="D873" s="88"/>
      <c r="E873" s="55"/>
      <c r="F873" s="56"/>
    </row>
    <row r="874" spans="1:6" ht="12.75">
      <c r="A874" s="86"/>
      <c r="B874" s="69" t="s">
        <v>626</v>
      </c>
      <c r="C874" s="89" t="s">
        <v>577</v>
      </c>
      <c r="D874" s="90">
        <v>0.11</v>
      </c>
      <c r="E874" s="72">
        <v>7.52</v>
      </c>
      <c r="F874" s="21">
        <f>PRODUCT(D874*E874)</f>
        <v>0.82719999999999994</v>
      </c>
    </row>
    <row r="875" spans="1:6" ht="12.75">
      <c r="A875" s="86"/>
      <c r="B875" s="69" t="s">
        <v>627</v>
      </c>
      <c r="C875" s="89" t="s">
        <v>577</v>
      </c>
      <c r="D875" s="90">
        <v>0.11</v>
      </c>
      <c r="E875" s="72">
        <v>3.5</v>
      </c>
      <c r="F875" s="21">
        <f>PRODUCT(D875*E875)</f>
        <v>0.38500000000000001</v>
      </c>
    </row>
    <row r="876" spans="1:6" ht="12.75">
      <c r="A876" s="91"/>
      <c r="B876" s="92" t="s">
        <v>669</v>
      </c>
      <c r="C876" s="89" t="s">
        <v>103</v>
      </c>
      <c r="D876" s="90">
        <v>1</v>
      </c>
      <c r="E876" s="93">
        <v>10.76</v>
      </c>
      <c r="F876" s="21">
        <f>PRODUCT(D876*E876)</f>
        <v>10.76</v>
      </c>
    </row>
    <row r="877" spans="1:6" ht="12.75">
      <c r="A877" s="127" t="s">
        <v>571</v>
      </c>
      <c r="B877" s="127"/>
      <c r="C877" s="127"/>
      <c r="D877" s="127"/>
      <c r="E877" s="127"/>
      <c r="F877" s="82">
        <f>SUM(F874:F875)</f>
        <v>1.2121999999999999</v>
      </c>
    </row>
    <row r="878" spans="1:6" ht="12.75">
      <c r="A878" s="127" t="s">
        <v>572</v>
      </c>
      <c r="B878" s="127"/>
      <c r="C878" s="127"/>
      <c r="D878" s="127"/>
      <c r="E878" s="127"/>
      <c r="F878" s="82">
        <f>SUM(F876)</f>
        <v>10.76</v>
      </c>
    </row>
    <row r="879" spans="1:6" ht="12.75">
      <c r="A879" s="127" t="s">
        <v>573</v>
      </c>
      <c r="B879" s="127"/>
      <c r="C879" s="127"/>
      <c r="D879" s="127"/>
      <c r="E879" s="127"/>
      <c r="F879" s="82">
        <f>SUM(F877:F878)</f>
        <v>11.972199999999999</v>
      </c>
    </row>
    <row r="880" spans="1:6" ht="12.75">
      <c r="A880" s="128" t="s">
        <v>574</v>
      </c>
      <c r="B880" s="128"/>
      <c r="C880" s="128"/>
      <c r="D880" s="128"/>
      <c r="E880" s="128"/>
      <c r="F880" s="52">
        <f>PRODUCT(F877*1.307)</f>
        <v>1.5843453999999999</v>
      </c>
    </row>
    <row r="881" spans="1:6" ht="12.75">
      <c r="A881" s="127" t="s">
        <v>575</v>
      </c>
      <c r="B881" s="127"/>
      <c r="C881" s="127"/>
      <c r="D881" s="127"/>
      <c r="E881" s="127"/>
      <c r="F881" s="52">
        <f>SUM(F879:F880)</f>
        <v>13.556545399999999</v>
      </c>
    </row>
    <row r="882" spans="1:6" ht="12.75">
      <c r="A882" s="96"/>
      <c r="B882" s="58" t="s">
        <v>201</v>
      </c>
      <c r="C882" s="53" t="s">
        <v>103</v>
      </c>
      <c r="D882" s="88"/>
      <c r="E882" s="55"/>
      <c r="F882" s="56"/>
    </row>
    <row r="883" spans="1:6" ht="12.75">
      <c r="A883" s="86"/>
      <c r="B883" s="69" t="s">
        <v>626</v>
      </c>
      <c r="C883" s="89" t="s">
        <v>577</v>
      </c>
      <c r="D883" s="90">
        <v>0.12</v>
      </c>
      <c r="E883" s="72">
        <v>7.52</v>
      </c>
      <c r="F883" s="21">
        <f>PRODUCT(D883*E883)</f>
        <v>0.90239999999999987</v>
      </c>
    </row>
    <row r="884" spans="1:6" ht="12.75">
      <c r="A884" s="86"/>
      <c r="B884" s="69" t="s">
        <v>627</v>
      </c>
      <c r="C884" s="89" t="s">
        <v>577</v>
      </c>
      <c r="D884" s="90">
        <v>0.12</v>
      </c>
      <c r="E884" s="72">
        <v>3.5</v>
      </c>
      <c r="F884" s="21">
        <f>PRODUCT(D884*E884)</f>
        <v>0.42</v>
      </c>
    </row>
    <row r="885" spans="1:6" ht="12.75">
      <c r="A885" s="91"/>
      <c r="B885" s="92" t="s">
        <v>201</v>
      </c>
      <c r="C885" s="89" t="s">
        <v>103</v>
      </c>
      <c r="D885" s="90">
        <v>1</v>
      </c>
      <c r="E885" s="93">
        <v>32.33</v>
      </c>
      <c r="F885" s="21">
        <f>PRODUCT(D885*E885)</f>
        <v>32.33</v>
      </c>
    </row>
    <row r="886" spans="1:6" ht="12.75">
      <c r="A886" s="127" t="s">
        <v>571</v>
      </c>
      <c r="B886" s="127"/>
      <c r="C886" s="127"/>
      <c r="D886" s="127"/>
      <c r="E886" s="127"/>
      <c r="F886" s="82">
        <f>SUM(F883:F884)</f>
        <v>1.3223999999999998</v>
      </c>
    </row>
    <row r="887" spans="1:6" ht="12.75">
      <c r="A887" s="127" t="s">
        <v>572</v>
      </c>
      <c r="B887" s="127"/>
      <c r="C887" s="127"/>
      <c r="D887" s="127"/>
      <c r="E887" s="127"/>
      <c r="F887" s="82">
        <f>SUM(F885)</f>
        <v>32.33</v>
      </c>
    </row>
    <row r="888" spans="1:6" ht="12.75">
      <c r="A888" s="127" t="s">
        <v>573</v>
      </c>
      <c r="B888" s="127"/>
      <c r="C888" s="127"/>
      <c r="D888" s="127"/>
      <c r="E888" s="127"/>
      <c r="F888" s="82">
        <f>SUM(F886:F887)</f>
        <v>33.6524</v>
      </c>
    </row>
    <row r="889" spans="1:6" ht="12.75">
      <c r="A889" s="128" t="s">
        <v>574</v>
      </c>
      <c r="B889" s="128"/>
      <c r="C889" s="128"/>
      <c r="D889" s="128"/>
      <c r="E889" s="128"/>
      <c r="F889" s="52">
        <f>PRODUCT(F886*1.307)</f>
        <v>1.7283767999999997</v>
      </c>
    </row>
    <row r="890" spans="1:6" ht="12.75">
      <c r="A890" s="127" t="s">
        <v>575</v>
      </c>
      <c r="B890" s="127"/>
      <c r="C890" s="127"/>
      <c r="D890" s="127"/>
      <c r="E890" s="127"/>
      <c r="F890" s="52">
        <f>SUM(F888:F889)</f>
        <v>35.3807768</v>
      </c>
    </row>
    <row r="891" spans="1:6" ht="12.75">
      <c r="A891" s="96"/>
      <c r="B891" s="58" t="s">
        <v>203</v>
      </c>
      <c r="C891" s="53" t="s">
        <v>103</v>
      </c>
      <c r="D891" s="88"/>
      <c r="E891" s="55"/>
      <c r="F891" s="56"/>
    </row>
    <row r="892" spans="1:6" ht="12.75">
      <c r="A892" s="86"/>
      <c r="B892" s="69" t="s">
        <v>626</v>
      </c>
      <c r="C892" s="89" t="s">
        <v>577</v>
      </c>
      <c r="D892" s="90">
        <v>0.13</v>
      </c>
      <c r="E892" s="72">
        <v>7.52</v>
      </c>
      <c r="F892" s="21">
        <f>PRODUCT(D892*E892)</f>
        <v>0.97760000000000002</v>
      </c>
    </row>
    <row r="893" spans="1:6" ht="12.75">
      <c r="A893" s="86"/>
      <c r="B893" s="69" t="s">
        <v>627</v>
      </c>
      <c r="C893" s="89" t="s">
        <v>577</v>
      </c>
      <c r="D893" s="90">
        <v>0.13</v>
      </c>
      <c r="E893" s="72">
        <v>3.5</v>
      </c>
      <c r="F893" s="21">
        <f>PRODUCT(D893*E893)</f>
        <v>0.45500000000000002</v>
      </c>
    </row>
    <row r="894" spans="1:6" ht="12.75">
      <c r="A894" s="91"/>
      <c r="B894" s="92" t="s">
        <v>203</v>
      </c>
      <c r="C894" s="89" t="s">
        <v>103</v>
      </c>
      <c r="D894" s="90">
        <v>1</v>
      </c>
      <c r="E894" s="93">
        <v>40.92</v>
      </c>
      <c r="F894" s="21">
        <f>PRODUCT(D894*E894)</f>
        <v>40.92</v>
      </c>
    </row>
    <row r="895" spans="1:6" ht="12.75">
      <c r="A895" s="127" t="s">
        <v>571</v>
      </c>
      <c r="B895" s="127"/>
      <c r="C895" s="127"/>
      <c r="D895" s="127"/>
      <c r="E895" s="127"/>
      <c r="F895" s="82">
        <f>SUM(F892:F893)</f>
        <v>1.4326000000000001</v>
      </c>
    </row>
    <row r="896" spans="1:6" ht="12.75">
      <c r="A896" s="127" t="s">
        <v>572</v>
      </c>
      <c r="B896" s="127"/>
      <c r="C896" s="127"/>
      <c r="D896" s="127"/>
      <c r="E896" s="127"/>
      <c r="F896" s="82">
        <f>SUM(F894)</f>
        <v>40.92</v>
      </c>
    </row>
    <row r="897" spans="1:6" ht="12.75">
      <c r="A897" s="127" t="s">
        <v>573</v>
      </c>
      <c r="B897" s="127"/>
      <c r="C897" s="127"/>
      <c r="D897" s="127"/>
      <c r="E897" s="127"/>
      <c r="F897" s="82">
        <f>SUM(F895:F896)</f>
        <v>42.352600000000002</v>
      </c>
    </row>
    <row r="898" spans="1:6" ht="12.75">
      <c r="A898" s="128" t="s">
        <v>574</v>
      </c>
      <c r="B898" s="128"/>
      <c r="C898" s="128"/>
      <c r="D898" s="128"/>
      <c r="E898" s="128"/>
      <c r="F898" s="52">
        <f>PRODUCT(F895*1.307)</f>
        <v>1.8724082</v>
      </c>
    </row>
    <row r="899" spans="1:6" ht="12.75">
      <c r="A899" s="127" t="s">
        <v>575</v>
      </c>
      <c r="B899" s="127"/>
      <c r="C899" s="127"/>
      <c r="D899" s="127"/>
      <c r="E899" s="127"/>
      <c r="F899" s="52">
        <f>SUM(F897:F898)</f>
        <v>44.225008200000005</v>
      </c>
    </row>
    <row r="900" spans="1:6" ht="12.75">
      <c r="A900" s="96"/>
      <c r="B900" s="58" t="s">
        <v>205</v>
      </c>
      <c r="C900" s="53" t="s">
        <v>103</v>
      </c>
      <c r="D900" s="88"/>
      <c r="E900" s="55"/>
      <c r="F900" s="56"/>
    </row>
    <row r="901" spans="1:6" ht="12.75">
      <c r="A901" s="86"/>
      <c r="B901" s="69" t="s">
        <v>626</v>
      </c>
      <c r="C901" s="89" t="s">
        <v>577</v>
      </c>
      <c r="D901" s="90">
        <v>0.13</v>
      </c>
      <c r="E901" s="72">
        <v>7.52</v>
      </c>
      <c r="F901" s="21">
        <f>PRODUCT(D901*E901)</f>
        <v>0.97760000000000002</v>
      </c>
    </row>
    <row r="902" spans="1:6" ht="12.75">
      <c r="A902" s="86"/>
      <c r="B902" s="69" t="s">
        <v>627</v>
      </c>
      <c r="C902" s="89" t="s">
        <v>577</v>
      </c>
      <c r="D902" s="90">
        <v>0.13</v>
      </c>
      <c r="E902" s="72">
        <v>3.5</v>
      </c>
      <c r="F902" s="21">
        <f>PRODUCT(D902*E902)</f>
        <v>0.45500000000000002</v>
      </c>
    </row>
    <row r="903" spans="1:6" ht="12.75">
      <c r="A903" s="91"/>
      <c r="B903" s="92" t="s">
        <v>205</v>
      </c>
      <c r="C903" s="89" t="s">
        <v>103</v>
      </c>
      <c r="D903" s="90">
        <v>1</v>
      </c>
      <c r="E903" s="93">
        <v>50.3</v>
      </c>
      <c r="F903" s="21">
        <f>PRODUCT(D903*E903)</f>
        <v>50.3</v>
      </c>
    </row>
    <row r="904" spans="1:6" ht="12.75">
      <c r="A904" s="127" t="s">
        <v>571</v>
      </c>
      <c r="B904" s="127"/>
      <c r="C904" s="127"/>
      <c r="D904" s="127"/>
      <c r="E904" s="127"/>
      <c r="F904" s="82">
        <f>SUM(F901:F902)</f>
        <v>1.4326000000000001</v>
      </c>
    </row>
    <row r="905" spans="1:6" ht="12.75">
      <c r="A905" s="127" t="s">
        <v>572</v>
      </c>
      <c r="B905" s="127"/>
      <c r="C905" s="127"/>
      <c r="D905" s="127"/>
      <c r="E905" s="127"/>
      <c r="F905" s="82">
        <f>SUM(F903)</f>
        <v>50.3</v>
      </c>
    </row>
    <row r="906" spans="1:6" ht="12.75">
      <c r="A906" s="127" t="s">
        <v>573</v>
      </c>
      <c r="B906" s="127"/>
      <c r="C906" s="127"/>
      <c r="D906" s="127"/>
      <c r="E906" s="127"/>
      <c r="F906" s="82">
        <f>SUM(F904:F905)</f>
        <v>51.732599999999998</v>
      </c>
    </row>
    <row r="907" spans="1:6" ht="12.75">
      <c r="A907" s="128" t="s">
        <v>574</v>
      </c>
      <c r="B907" s="128"/>
      <c r="C907" s="128"/>
      <c r="D907" s="128"/>
      <c r="E907" s="128"/>
      <c r="F907" s="52">
        <f>PRODUCT(F904*1.307)</f>
        <v>1.8724082</v>
      </c>
    </row>
    <row r="908" spans="1:6" ht="12.75">
      <c r="A908" s="127" t="s">
        <v>575</v>
      </c>
      <c r="B908" s="127"/>
      <c r="C908" s="127"/>
      <c r="D908" s="127"/>
      <c r="E908" s="127"/>
      <c r="F908" s="52">
        <f>SUM(F906:F907)</f>
        <v>53.6050082</v>
      </c>
    </row>
    <row r="909" spans="1:6" ht="12.75">
      <c r="A909" s="42"/>
      <c r="B909" s="58" t="s">
        <v>207</v>
      </c>
      <c r="C909" s="53" t="s">
        <v>103</v>
      </c>
      <c r="D909" s="88"/>
      <c r="E909" s="55"/>
      <c r="F909" s="56"/>
    </row>
    <row r="910" spans="1:6" ht="12.75">
      <c r="A910" s="86"/>
      <c r="B910" s="69" t="s">
        <v>626</v>
      </c>
      <c r="C910" s="89" t="s">
        <v>577</v>
      </c>
      <c r="D910" s="90">
        <v>0.13</v>
      </c>
      <c r="E910" s="72">
        <v>7.52</v>
      </c>
      <c r="F910" s="21">
        <f>PRODUCT(D910*E910)</f>
        <v>0.97760000000000002</v>
      </c>
    </row>
    <row r="911" spans="1:6" ht="12.75">
      <c r="A911" s="86"/>
      <c r="B911" s="69" t="s">
        <v>627</v>
      </c>
      <c r="C911" s="89" t="s">
        <v>577</v>
      </c>
      <c r="D911" s="90">
        <v>0.13</v>
      </c>
      <c r="E911" s="72">
        <v>3.5</v>
      </c>
      <c r="F911" s="21">
        <f>PRODUCT(D911*E911)</f>
        <v>0.45500000000000002</v>
      </c>
    </row>
    <row r="912" spans="1:6" ht="12.75">
      <c r="A912" s="91"/>
      <c r="B912" s="92" t="s">
        <v>207</v>
      </c>
      <c r="C912" s="89" t="s">
        <v>103</v>
      </c>
      <c r="D912" s="90">
        <v>1</v>
      </c>
      <c r="E912" s="93">
        <v>67.59</v>
      </c>
      <c r="F912" s="21">
        <f>PRODUCT(D912*E912)</f>
        <v>67.59</v>
      </c>
    </row>
    <row r="913" spans="1:6" ht="12.75">
      <c r="A913" s="127" t="s">
        <v>571</v>
      </c>
      <c r="B913" s="127"/>
      <c r="C913" s="127"/>
      <c r="D913" s="127"/>
      <c r="E913" s="127"/>
      <c r="F913" s="82">
        <f>SUM(F910:F911)</f>
        <v>1.4326000000000001</v>
      </c>
    </row>
    <row r="914" spans="1:6" ht="12.75">
      <c r="A914" s="127" t="s">
        <v>572</v>
      </c>
      <c r="B914" s="127"/>
      <c r="C914" s="127"/>
      <c r="D914" s="127"/>
      <c r="E914" s="127"/>
      <c r="F914" s="82">
        <f>SUM(F912)</f>
        <v>67.59</v>
      </c>
    </row>
    <row r="915" spans="1:6" ht="12.75">
      <c r="A915" s="127" t="s">
        <v>573</v>
      </c>
      <c r="B915" s="127"/>
      <c r="C915" s="127"/>
      <c r="D915" s="127"/>
      <c r="E915" s="127"/>
      <c r="F915" s="82">
        <f>SUM(F913:F914)</f>
        <v>69.022599999999997</v>
      </c>
    </row>
    <row r="916" spans="1:6" ht="12.75">
      <c r="A916" s="128" t="s">
        <v>574</v>
      </c>
      <c r="B916" s="128"/>
      <c r="C916" s="128"/>
      <c r="D916" s="128"/>
      <c r="E916" s="128"/>
      <c r="F916" s="52">
        <f>PRODUCT(F913*1.307)</f>
        <v>1.8724082</v>
      </c>
    </row>
    <row r="917" spans="1:6" ht="12.75">
      <c r="A917" s="127" t="s">
        <v>575</v>
      </c>
      <c r="B917" s="127"/>
      <c r="C917" s="127"/>
      <c r="D917" s="127"/>
      <c r="E917" s="127"/>
      <c r="F917" s="52">
        <f>SUM(F915:F916)</f>
        <v>70.895008199999992</v>
      </c>
    </row>
    <row r="918" spans="1:6" ht="25.5">
      <c r="A918" s="96"/>
      <c r="B918" s="58" t="s">
        <v>209</v>
      </c>
      <c r="C918" s="42" t="s">
        <v>103</v>
      </c>
      <c r="D918" s="85"/>
      <c r="E918" s="79"/>
      <c r="F918" s="80"/>
    </row>
    <row r="919" spans="1:6" ht="12.75">
      <c r="A919" s="86"/>
      <c r="B919" s="69" t="s">
        <v>626</v>
      </c>
      <c r="C919" s="70" t="s">
        <v>577</v>
      </c>
      <c r="D919" s="71">
        <v>0.08</v>
      </c>
      <c r="E919" s="72">
        <v>7.52</v>
      </c>
      <c r="F919" s="21">
        <f>PRODUCT(D919*E919)</f>
        <v>0.60160000000000002</v>
      </c>
    </row>
    <row r="920" spans="1:6" ht="12.75">
      <c r="A920" s="86"/>
      <c r="B920" s="69" t="s">
        <v>627</v>
      </c>
      <c r="C920" s="70" t="s">
        <v>577</v>
      </c>
      <c r="D920" s="71">
        <v>0.08</v>
      </c>
      <c r="E920" s="72">
        <v>3.5</v>
      </c>
      <c r="F920" s="21">
        <f>PRODUCT(D920*E920)</f>
        <v>0.28000000000000003</v>
      </c>
    </row>
    <row r="921" spans="1:6" ht="25.5">
      <c r="A921" s="70"/>
      <c r="B921" s="69" t="s">
        <v>209</v>
      </c>
      <c r="C921" s="70" t="s">
        <v>103</v>
      </c>
      <c r="D921" s="71">
        <v>1</v>
      </c>
      <c r="E921" s="72">
        <v>15.08</v>
      </c>
      <c r="F921" s="21">
        <f>PRODUCT(D921*E921)</f>
        <v>15.08</v>
      </c>
    </row>
    <row r="922" spans="1:6" ht="12.75">
      <c r="A922" s="127" t="s">
        <v>571</v>
      </c>
      <c r="B922" s="127"/>
      <c r="C922" s="127"/>
      <c r="D922" s="127"/>
      <c r="E922" s="127"/>
      <c r="F922" s="82">
        <f>SUM(F919:F920)</f>
        <v>0.88160000000000005</v>
      </c>
    </row>
    <row r="923" spans="1:6" ht="12.75">
      <c r="A923" s="127" t="s">
        <v>572</v>
      </c>
      <c r="B923" s="127"/>
      <c r="C923" s="127"/>
      <c r="D923" s="127"/>
      <c r="E923" s="127"/>
      <c r="F923" s="82">
        <f>SUM(F921)</f>
        <v>15.08</v>
      </c>
    </row>
    <row r="924" spans="1:6" ht="12.75">
      <c r="A924" s="127" t="s">
        <v>573</v>
      </c>
      <c r="B924" s="127"/>
      <c r="C924" s="127"/>
      <c r="D924" s="127"/>
      <c r="E924" s="127"/>
      <c r="F924" s="82">
        <f>SUM(F922:F923)</f>
        <v>15.961600000000001</v>
      </c>
    </row>
    <row r="925" spans="1:6" ht="12.75">
      <c r="A925" s="128" t="s">
        <v>574</v>
      </c>
      <c r="B925" s="128"/>
      <c r="C925" s="128"/>
      <c r="D925" s="128"/>
      <c r="E925" s="128"/>
      <c r="F925" s="52">
        <f>PRODUCT(F922*1.307)</f>
        <v>1.1522512</v>
      </c>
    </row>
    <row r="926" spans="1:6" ht="12.75">
      <c r="A926" s="127" t="s">
        <v>575</v>
      </c>
      <c r="B926" s="127"/>
      <c r="C926" s="127"/>
      <c r="D926" s="127"/>
      <c r="E926" s="127"/>
      <c r="F926" s="52">
        <f>SUM(F924:F925)</f>
        <v>17.113851199999999</v>
      </c>
    </row>
    <row r="927" spans="1:6" ht="25.5">
      <c r="A927" s="96"/>
      <c r="B927" s="58" t="s">
        <v>211</v>
      </c>
      <c r="C927" s="42" t="s">
        <v>103</v>
      </c>
      <c r="D927" s="85"/>
      <c r="E927" s="79"/>
      <c r="F927" s="80"/>
    </row>
    <row r="928" spans="1:6" ht="12.75">
      <c r="A928" s="86"/>
      <c r="B928" s="69" t="s">
        <v>626</v>
      </c>
      <c r="C928" s="70" t="s">
        <v>577</v>
      </c>
      <c r="D928" s="71">
        <v>0.08</v>
      </c>
      <c r="E928" s="72">
        <v>7.52</v>
      </c>
      <c r="F928" s="21">
        <f>PRODUCT(D928*E928)</f>
        <v>0.60160000000000002</v>
      </c>
    </row>
    <row r="929" spans="1:6" ht="12.75">
      <c r="A929" s="86"/>
      <c r="B929" s="69" t="s">
        <v>627</v>
      </c>
      <c r="C929" s="70" t="s">
        <v>577</v>
      </c>
      <c r="D929" s="71">
        <v>0.08</v>
      </c>
      <c r="E929" s="72">
        <v>3.5</v>
      </c>
      <c r="F929" s="21">
        <f>PRODUCT(D929*E929)</f>
        <v>0.28000000000000003</v>
      </c>
    </row>
    <row r="930" spans="1:6" ht="25.5">
      <c r="A930" s="70"/>
      <c r="B930" s="69" t="s">
        <v>211</v>
      </c>
      <c r="C930" s="70" t="s">
        <v>103</v>
      </c>
      <c r="D930" s="71">
        <v>1</v>
      </c>
      <c r="E930" s="72">
        <v>20.350000000000001</v>
      </c>
      <c r="F930" s="21">
        <f>PRODUCT(D930*E930)</f>
        <v>20.350000000000001</v>
      </c>
    </row>
    <row r="931" spans="1:6" ht="12.75">
      <c r="A931" s="127" t="s">
        <v>571</v>
      </c>
      <c r="B931" s="127"/>
      <c r="C931" s="127"/>
      <c r="D931" s="127"/>
      <c r="E931" s="127"/>
      <c r="F931" s="82">
        <f>SUM(F928:F929)</f>
        <v>0.88160000000000005</v>
      </c>
    </row>
    <row r="932" spans="1:6" ht="12.75">
      <c r="A932" s="127" t="s">
        <v>572</v>
      </c>
      <c r="B932" s="127"/>
      <c r="C932" s="127"/>
      <c r="D932" s="127"/>
      <c r="E932" s="127"/>
      <c r="F932" s="82">
        <f>SUM(F930)</f>
        <v>20.350000000000001</v>
      </c>
    </row>
    <row r="933" spans="1:6" ht="12.75">
      <c r="A933" s="127" t="s">
        <v>573</v>
      </c>
      <c r="B933" s="127"/>
      <c r="C933" s="127"/>
      <c r="D933" s="127"/>
      <c r="E933" s="127"/>
      <c r="F933" s="82">
        <f>SUM(F931:F932)</f>
        <v>21.2316</v>
      </c>
    </row>
    <row r="934" spans="1:6" ht="12.75">
      <c r="A934" s="128" t="s">
        <v>574</v>
      </c>
      <c r="B934" s="128"/>
      <c r="C934" s="128"/>
      <c r="D934" s="128"/>
      <c r="E934" s="128"/>
      <c r="F934" s="52">
        <f>PRODUCT(F931*1.307)</f>
        <v>1.1522512</v>
      </c>
    </row>
    <row r="935" spans="1:6" ht="12.75">
      <c r="A935" s="127" t="s">
        <v>575</v>
      </c>
      <c r="B935" s="127"/>
      <c r="C935" s="127"/>
      <c r="D935" s="127"/>
      <c r="E935" s="127"/>
      <c r="F935" s="52">
        <f>SUM(F933:F934)</f>
        <v>22.383851199999999</v>
      </c>
    </row>
    <row r="936" spans="1:6" ht="12.75">
      <c r="A936" s="42"/>
      <c r="B936" s="46" t="s">
        <v>213</v>
      </c>
      <c r="C936" s="42" t="s">
        <v>103</v>
      </c>
      <c r="D936" s="85"/>
      <c r="E936" s="79"/>
      <c r="F936" s="80"/>
    </row>
    <row r="937" spans="1:6" ht="12.75">
      <c r="A937" s="86"/>
      <c r="B937" s="69" t="s">
        <v>626</v>
      </c>
      <c r="C937" s="70" t="s">
        <v>577</v>
      </c>
      <c r="D937" s="71">
        <v>0.08</v>
      </c>
      <c r="E937" s="72">
        <v>7.52</v>
      </c>
      <c r="F937" s="21">
        <f>PRODUCT(D937*E937)</f>
        <v>0.60160000000000002</v>
      </c>
    </row>
    <row r="938" spans="1:6" ht="12.75">
      <c r="A938" s="86"/>
      <c r="B938" s="69" t="s">
        <v>627</v>
      </c>
      <c r="C938" s="70" t="s">
        <v>577</v>
      </c>
      <c r="D938" s="71">
        <v>0.08</v>
      </c>
      <c r="E938" s="72">
        <v>3.5</v>
      </c>
      <c r="F938" s="21">
        <f>PRODUCT(D938*E938)</f>
        <v>0.28000000000000003</v>
      </c>
    </row>
    <row r="939" spans="1:6" ht="12.75">
      <c r="A939" s="70"/>
      <c r="B939" s="10" t="s">
        <v>213</v>
      </c>
      <c r="C939" s="70" t="s">
        <v>103</v>
      </c>
      <c r="D939" s="71">
        <v>1</v>
      </c>
      <c r="E939" s="72">
        <v>3.37</v>
      </c>
      <c r="F939" s="21">
        <f>PRODUCT(D939*E939)</f>
        <v>3.37</v>
      </c>
    </row>
    <row r="940" spans="1:6" ht="12.75">
      <c r="A940" s="127" t="s">
        <v>571</v>
      </c>
      <c r="B940" s="127"/>
      <c r="C940" s="127"/>
      <c r="D940" s="127"/>
      <c r="E940" s="127"/>
      <c r="F940" s="82">
        <f>SUM(F937:F938)</f>
        <v>0.88160000000000005</v>
      </c>
    </row>
    <row r="941" spans="1:6" ht="12.75">
      <c r="A941" s="127" t="s">
        <v>572</v>
      </c>
      <c r="B941" s="127"/>
      <c r="C941" s="127"/>
      <c r="D941" s="127"/>
      <c r="E941" s="127"/>
      <c r="F941" s="82">
        <f>SUM(F939)</f>
        <v>3.37</v>
      </c>
    </row>
    <row r="942" spans="1:6" ht="12.75">
      <c r="A942" s="127" t="s">
        <v>573</v>
      </c>
      <c r="B942" s="127"/>
      <c r="C942" s="127"/>
      <c r="D942" s="127"/>
      <c r="E942" s="127"/>
      <c r="F942" s="82">
        <f>SUM(F940:F941)</f>
        <v>4.2515999999999998</v>
      </c>
    </row>
    <row r="943" spans="1:6" ht="12.75">
      <c r="A943" s="128" t="s">
        <v>574</v>
      </c>
      <c r="B943" s="128"/>
      <c r="C943" s="128"/>
      <c r="D943" s="128"/>
      <c r="E943" s="128"/>
      <c r="F943" s="52">
        <f>PRODUCT(F940*1.307)</f>
        <v>1.1522512</v>
      </c>
    </row>
    <row r="944" spans="1:6" ht="12.75">
      <c r="A944" s="127" t="s">
        <v>575</v>
      </c>
      <c r="B944" s="127"/>
      <c r="C944" s="127"/>
      <c r="D944" s="127"/>
      <c r="E944" s="127"/>
      <c r="F944" s="52">
        <f>SUM(F942:F943)</f>
        <v>5.4038512000000001</v>
      </c>
    </row>
    <row r="945" spans="1:6" ht="12.75">
      <c r="A945" s="42"/>
      <c r="B945" s="46" t="s">
        <v>215</v>
      </c>
      <c r="C945" s="42" t="s">
        <v>103</v>
      </c>
      <c r="D945" s="85"/>
      <c r="E945" s="79"/>
      <c r="F945" s="80"/>
    </row>
    <row r="946" spans="1:6" ht="12.75">
      <c r="A946" s="86"/>
      <c r="B946" s="69" t="s">
        <v>626</v>
      </c>
      <c r="C946" s="70" t="s">
        <v>577</v>
      </c>
      <c r="D946" s="71">
        <v>0.08</v>
      </c>
      <c r="E946" s="72">
        <v>7.52</v>
      </c>
      <c r="F946" s="21">
        <f>PRODUCT(D946*E946)</f>
        <v>0.60160000000000002</v>
      </c>
    </row>
    <row r="947" spans="1:6" ht="12.75">
      <c r="A947" s="86"/>
      <c r="B947" s="69" t="s">
        <v>627</v>
      </c>
      <c r="C947" s="70" t="s">
        <v>577</v>
      </c>
      <c r="D947" s="71">
        <v>0.08</v>
      </c>
      <c r="E947" s="72">
        <v>3.5</v>
      </c>
      <c r="F947" s="21">
        <f>PRODUCT(D947*E947)</f>
        <v>0.28000000000000003</v>
      </c>
    </row>
    <row r="948" spans="1:6" ht="12.75">
      <c r="A948" s="70"/>
      <c r="B948" s="10" t="s">
        <v>215</v>
      </c>
      <c r="C948" s="70" t="s">
        <v>103</v>
      </c>
      <c r="D948" s="71">
        <v>1</v>
      </c>
      <c r="E948" s="72">
        <v>4.17</v>
      </c>
      <c r="F948" s="21">
        <f>PRODUCT(D948*E948)</f>
        <v>4.17</v>
      </c>
    </row>
    <row r="949" spans="1:6" ht="12.75">
      <c r="A949" s="127" t="s">
        <v>571</v>
      </c>
      <c r="B949" s="127"/>
      <c r="C949" s="127"/>
      <c r="D949" s="127"/>
      <c r="E949" s="127"/>
      <c r="F949" s="82">
        <f>SUM(F946:F947)</f>
        <v>0.88160000000000005</v>
      </c>
    </row>
    <row r="950" spans="1:6" ht="12.75">
      <c r="A950" s="127" t="s">
        <v>572</v>
      </c>
      <c r="B950" s="127"/>
      <c r="C950" s="127"/>
      <c r="D950" s="127"/>
      <c r="E950" s="127"/>
      <c r="F950" s="82">
        <f>SUM(F948)</f>
        <v>4.17</v>
      </c>
    </row>
    <row r="951" spans="1:6" ht="12.75">
      <c r="A951" s="127" t="s">
        <v>573</v>
      </c>
      <c r="B951" s="127"/>
      <c r="C951" s="127"/>
      <c r="D951" s="127"/>
      <c r="E951" s="127"/>
      <c r="F951" s="82">
        <f>SUM(F949:F950)</f>
        <v>5.0515999999999996</v>
      </c>
    </row>
    <row r="952" spans="1:6" ht="12.75">
      <c r="A952" s="128" t="s">
        <v>574</v>
      </c>
      <c r="B952" s="128"/>
      <c r="C952" s="128"/>
      <c r="D952" s="128"/>
      <c r="E952" s="128"/>
      <c r="F952" s="52">
        <f>PRODUCT(F949*1.307)</f>
        <v>1.1522512</v>
      </c>
    </row>
    <row r="953" spans="1:6" ht="12.75">
      <c r="A953" s="127" t="s">
        <v>575</v>
      </c>
      <c r="B953" s="127"/>
      <c r="C953" s="127"/>
      <c r="D953" s="127"/>
      <c r="E953" s="127"/>
      <c r="F953" s="52">
        <f>SUM(F951:F952)</f>
        <v>6.2038511999999999</v>
      </c>
    </row>
    <row r="954" spans="1:6" ht="25.5">
      <c r="A954" s="42"/>
      <c r="B954" s="46" t="s">
        <v>219</v>
      </c>
      <c r="C954" s="53" t="s">
        <v>103</v>
      </c>
      <c r="D954" s="88"/>
      <c r="E954" s="55"/>
      <c r="F954" s="56"/>
    </row>
    <row r="955" spans="1:6" ht="12.75">
      <c r="A955" s="86"/>
      <c r="B955" s="69" t="s">
        <v>626</v>
      </c>
      <c r="C955" s="89" t="s">
        <v>577</v>
      </c>
      <c r="D955" s="90">
        <v>0.06</v>
      </c>
      <c r="E955" s="72">
        <v>7.52</v>
      </c>
      <c r="F955" s="21">
        <f>PRODUCT(D955*E955)</f>
        <v>0.45119999999999993</v>
      </c>
    </row>
    <row r="956" spans="1:6" ht="12.75">
      <c r="A956" s="86"/>
      <c r="B956" s="69" t="s">
        <v>627</v>
      </c>
      <c r="C956" s="89" t="s">
        <v>577</v>
      </c>
      <c r="D956" s="90">
        <v>0.06</v>
      </c>
      <c r="E956" s="72">
        <v>3.5</v>
      </c>
      <c r="F956" s="21">
        <f>PRODUCT(D956*E956)</f>
        <v>0.21</v>
      </c>
    </row>
    <row r="957" spans="1:6" ht="25.5">
      <c r="A957" s="91"/>
      <c r="B957" s="10" t="s">
        <v>219</v>
      </c>
      <c r="C957" s="89" t="s">
        <v>103</v>
      </c>
      <c r="D957" s="90">
        <v>1</v>
      </c>
      <c r="E957" s="93">
        <v>0.3</v>
      </c>
      <c r="F957" s="21">
        <f>PRODUCT(D957*E957)</f>
        <v>0.3</v>
      </c>
    </row>
    <row r="958" spans="1:6" ht="12.75">
      <c r="A958" s="127" t="s">
        <v>571</v>
      </c>
      <c r="B958" s="127"/>
      <c r="C958" s="127"/>
      <c r="D958" s="127"/>
      <c r="E958" s="127"/>
      <c r="F958" s="82">
        <f>SUM(F955:F956)</f>
        <v>0.6611999999999999</v>
      </c>
    </row>
    <row r="959" spans="1:6" ht="12.75">
      <c r="A959" s="127" t="s">
        <v>572</v>
      </c>
      <c r="B959" s="127"/>
      <c r="C959" s="127"/>
      <c r="D959" s="127"/>
      <c r="E959" s="127"/>
      <c r="F959" s="82">
        <f>SUM(F957)</f>
        <v>0.3</v>
      </c>
    </row>
    <row r="960" spans="1:6" ht="12.75">
      <c r="A960" s="127" t="s">
        <v>573</v>
      </c>
      <c r="B960" s="127"/>
      <c r="C960" s="127"/>
      <c r="D960" s="127"/>
      <c r="E960" s="127"/>
      <c r="F960" s="82">
        <f>SUM(F958:F959)</f>
        <v>0.96119999999999983</v>
      </c>
    </row>
    <row r="961" spans="1:6" ht="12.75">
      <c r="A961" s="128" t="s">
        <v>574</v>
      </c>
      <c r="B961" s="128"/>
      <c r="C961" s="128"/>
      <c r="D961" s="128"/>
      <c r="E961" s="128"/>
      <c r="F961" s="52">
        <f>PRODUCT(F958*1.307)</f>
        <v>0.86418839999999986</v>
      </c>
    </row>
    <row r="962" spans="1:6" ht="12.75">
      <c r="A962" s="127" t="s">
        <v>575</v>
      </c>
      <c r="B962" s="127"/>
      <c r="C962" s="127"/>
      <c r="D962" s="127"/>
      <c r="E962" s="127"/>
      <c r="F962" s="52">
        <f>SUM(F960:F961)</f>
        <v>1.8253883999999996</v>
      </c>
    </row>
    <row r="963" spans="1:6" ht="12.75">
      <c r="A963" s="42"/>
      <c r="B963" s="46" t="s">
        <v>221</v>
      </c>
      <c r="C963" s="53" t="s">
        <v>103</v>
      </c>
      <c r="D963" s="88"/>
      <c r="E963" s="55"/>
      <c r="F963" s="56"/>
    </row>
    <row r="964" spans="1:6" ht="12.75">
      <c r="A964" s="86"/>
      <c r="B964" s="69" t="s">
        <v>626</v>
      </c>
      <c r="C964" s="89" t="s">
        <v>577</v>
      </c>
      <c r="D964" s="90">
        <v>7.0000000000000007E-2</v>
      </c>
      <c r="E964" s="72">
        <v>7.52</v>
      </c>
      <c r="F964" s="21">
        <f>PRODUCT(D964*E964)</f>
        <v>0.52639999999999998</v>
      </c>
    </row>
    <row r="965" spans="1:6" ht="12.75">
      <c r="A965" s="86"/>
      <c r="B965" s="69" t="s">
        <v>627</v>
      </c>
      <c r="C965" s="89" t="s">
        <v>577</v>
      </c>
      <c r="D965" s="90">
        <v>7.0000000000000007E-2</v>
      </c>
      <c r="E965" s="72">
        <v>3.5</v>
      </c>
      <c r="F965" s="21">
        <f>PRODUCT(D965*E965)</f>
        <v>0.24500000000000002</v>
      </c>
    </row>
    <row r="966" spans="1:6" ht="12.75">
      <c r="A966" s="91"/>
      <c r="B966" s="10" t="s">
        <v>221</v>
      </c>
      <c r="C966" s="89" t="s">
        <v>103</v>
      </c>
      <c r="D966" s="90">
        <v>1</v>
      </c>
      <c r="E966" s="93">
        <v>0.87</v>
      </c>
      <c r="F966" s="21">
        <f>PRODUCT(D966*E966)</f>
        <v>0.87</v>
      </c>
    </row>
    <row r="967" spans="1:6" ht="12.75">
      <c r="A967" s="127" t="s">
        <v>571</v>
      </c>
      <c r="B967" s="127"/>
      <c r="C967" s="127"/>
      <c r="D967" s="127"/>
      <c r="E967" s="127"/>
      <c r="F967" s="82">
        <f>SUM(F964:F965)</f>
        <v>0.77139999999999997</v>
      </c>
    </row>
    <row r="968" spans="1:6" ht="12.75">
      <c r="A968" s="127" t="s">
        <v>572</v>
      </c>
      <c r="B968" s="127"/>
      <c r="C968" s="127"/>
      <c r="D968" s="127"/>
      <c r="E968" s="127"/>
      <c r="F968" s="82">
        <f>SUM(F966)</f>
        <v>0.87</v>
      </c>
    </row>
    <row r="969" spans="1:6" ht="12.75">
      <c r="A969" s="127" t="s">
        <v>573</v>
      </c>
      <c r="B969" s="127"/>
      <c r="C969" s="127"/>
      <c r="D969" s="127"/>
      <c r="E969" s="127"/>
      <c r="F969" s="82">
        <f>SUM(F967:F968)</f>
        <v>1.6414</v>
      </c>
    </row>
    <row r="970" spans="1:6" ht="12.75">
      <c r="A970" s="128" t="s">
        <v>574</v>
      </c>
      <c r="B970" s="128"/>
      <c r="C970" s="128"/>
      <c r="D970" s="128"/>
      <c r="E970" s="128"/>
      <c r="F970" s="52">
        <f>PRODUCT(F967*1.307)</f>
        <v>1.0082198</v>
      </c>
    </row>
    <row r="971" spans="1:6" ht="12.75">
      <c r="A971" s="127" t="s">
        <v>575</v>
      </c>
      <c r="B971" s="127"/>
      <c r="C971" s="127"/>
      <c r="D971" s="127"/>
      <c r="E971" s="127"/>
      <c r="F971" s="52">
        <f>SUM(F969:F970)</f>
        <v>2.6496198</v>
      </c>
    </row>
    <row r="972" spans="1:6" ht="12.75">
      <c r="A972" s="42"/>
      <c r="B972" s="74" t="s">
        <v>225</v>
      </c>
      <c r="C972" s="42" t="s">
        <v>103</v>
      </c>
      <c r="D972" s="85"/>
      <c r="E972" s="79"/>
      <c r="F972" s="80"/>
    </row>
    <row r="973" spans="1:6" ht="12.75">
      <c r="A973" s="86"/>
      <c r="B973" s="69" t="s">
        <v>626</v>
      </c>
      <c r="C973" s="70" t="s">
        <v>577</v>
      </c>
      <c r="D973" s="71">
        <v>0.08</v>
      </c>
      <c r="E973" s="72">
        <v>7.52</v>
      </c>
      <c r="F973" s="21">
        <f>PRODUCT(D973*E973)</f>
        <v>0.60160000000000002</v>
      </c>
    </row>
    <row r="974" spans="1:6" ht="12.75">
      <c r="A974" s="86"/>
      <c r="B974" s="69" t="s">
        <v>627</v>
      </c>
      <c r="C974" s="70" t="s">
        <v>577</v>
      </c>
      <c r="D974" s="71">
        <v>0.08</v>
      </c>
      <c r="E974" s="72">
        <v>3.5</v>
      </c>
      <c r="F974" s="21">
        <f>PRODUCT(D974*E974)</f>
        <v>0.28000000000000003</v>
      </c>
    </row>
    <row r="975" spans="1:6" ht="12.75">
      <c r="A975" s="70"/>
      <c r="B975" s="69" t="s">
        <v>671</v>
      </c>
      <c r="C975" s="70" t="s">
        <v>103</v>
      </c>
      <c r="D975" s="71">
        <v>1</v>
      </c>
      <c r="E975" s="72">
        <v>1.56</v>
      </c>
      <c r="F975" s="21">
        <f>PRODUCT(D975*E975)</f>
        <v>1.56</v>
      </c>
    </row>
    <row r="976" spans="1:6" ht="12.75">
      <c r="A976" s="127" t="s">
        <v>571</v>
      </c>
      <c r="B976" s="127"/>
      <c r="C976" s="127"/>
      <c r="D976" s="127"/>
      <c r="E976" s="127"/>
      <c r="F976" s="82">
        <f>SUM(F973:F974)</f>
        <v>0.88160000000000005</v>
      </c>
    </row>
    <row r="977" spans="1:6" ht="12.75">
      <c r="A977" s="127" t="s">
        <v>572</v>
      </c>
      <c r="B977" s="127"/>
      <c r="C977" s="127"/>
      <c r="D977" s="127"/>
      <c r="E977" s="127"/>
      <c r="F977" s="82">
        <f>SUM(F975)</f>
        <v>1.56</v>
      </c>
    </row>
    <row r="978" spans="1:6" ht="12.75">
      <c r="A978" s="127" t="s">
        <v>573</v>
      </c>
      <c r="B978" s="127"/>
      <c r="C978" s="127"/>
      <c r="D978" s="127"/>
      <c r="E978" s="127"/>
      <c r="F978" s="82">
        <f>SUM(F976:F977)</f>
        <v>2.4416000000000002</v>
      </c>
    </row>
    <row r="979" spans="1:6" ht="12.75">
      <c r="A979" s="128" t="s">
        <v>574</v>
      </c>
      <c r="B979" s="128"/>
      <c r="C979" s="128"/>
      <c r="D979" s="128"/>
      <c r="E979" s="128"/>
      <c r="F979" s="52">
        <f>PRODUCT(F976*1.307)</f>
        <v>1.1522512</v>
      </c>
    </row>
    <row r="980" spans="1:6" ht="12.75">
      <c r="A980" s="127" t="s">
        <v>575</v>
      </c>
      <c r="B980" s="127"/>
      <c r="C980" s="127"/>
      <c r="D980" s="127"/>
      <c r="E980" s="127"/>
      <c r="F980" s="52">
        <f>SUM(F978:F979)</f>
        <v>3.5938512000000005</v>
      </c>
    </row>
    <row r="981" spans="1:6" ht="25.5">
      <c r="A981" s="42"/>
      <c r="B981" s="46" t="s">
        <v>219</v>
      </c>
      <c r="C981" s="53" t="s">
        <v>103</v>
      </c>
      <c r="D981" s="88"/>
      <c r="E981" s="55"/>
      <c r="F981" s="56"/>
    </row>
    <row r="982" spans="1:6" ht="12.75">
      <c r="A982" s="86"/>
      <c r="B982" s="69" t="s">
        <v>626</v>
      </c>
      <c r="C982" s="89" t="s">
        <v>577</v>
      </c>
      <c r="D982" s="90">
        <v>0.06</v>
      </c>
      <c r="E982" s="72">
        <v>7.52</v>
      </c>
      <c r="F982" s="21">
        <f>PRODUCT(D982*E982)</f>
        <v>0.45119999999999993</v>
      </c>
    </row>
    <row r="983" spans="1:6" ht="12.75">
      <c r="A983" s="86"/>
      <c r="B983" s="69" t="s">
        <v>627</v>
      </c>
      <c r="C983" s="89" t="s">
        <v>577</v>
      </c>
      <c r="D983" s="90">
        <v>0.06</v>
      </c>
      <c r="E983" s="72">
        <v>3.5</v>
      </c>
      <c r="F983" s="21">
        <f>PRODUCT(D983*E983)</f>
        <v>0.21</v>
      </c>
    </row>
    <row r="984" spans="1:6" ht="25.5">
      <c r="A984" s="91"/>
      <c r="B984" s="10" t="s">
        <v>219</v>
      </c>
      <c r="C984" s="89" t="s">
        <v>103</v>
      </c>
      <c r="D984" s="90">
        <v>1</v>
      </c>
      <c r="E984" s="93">
        <v>0.3</v>
      </c>
      <c r="F984" s="21">
        <f>PRODUCT(D984*E984)</f>
        <v>0.3</v>
      </c>
    </row>
    <row r="985" spans="1:6" ht="12.75">
      <c r="A985" s="127" t="s">
        <v>571</v>
      </c>
      <c r="B985" s="127"/>
      <c r="C985" s="127"/>
      <c r="D985" s="127"/>
      <c r="E985" s="127"/>
      <c r="F985" s="82">
        <f>SUM(F982:F983)</f>
        <v>0.6611999999999999</v>
      </c>
    </row>
    <row r="986" spans="1:6" ht="12.75">
      <c r="A986" s="127" t="s">
        <v>572</v>
      </c>
      <c r="B986" s="127"/>
      <c r="C986" s="127"/>
      <c r="D986" s="127"/>
      <c r="E986" s="127"/>
      <c r="F986" s="82">
        <f>SUM(F984)</f>
        <v>0.3</v>
      </c>
    </row>
    <row r="987" spans="1:6" ht="12.75">
      <c r="A987" s="127" t="s">
        <v>573</v>
      </c>
      <c r="B987" s="127"/>
      <c r="C987" s="127"/>
      <c r="D987" s="127"/>
      <c r="E987" s="127"/>
      <c r="F987" s="82">
        <f>SUM(F985:F986)</f>
        <v>0.96119999999999983</v>
      </c>
    </row>
    <row r="988" spans="1:6" ht="12.75">
      <c r="A988" s="128" t="s">
        <v>574</v>
      </c>
      <c r="B988" s="128"/>
      <c r="C988" s="128"/>
      <c r="D988" s="128"/>
      <c r="E988" s="128"/>
      <c r="F988" s="52">
        <f>PRODUCT(F985*1.307)</f>
        <v>0.86418839999999986</v>
      </c>
    </row>
    <row r="989" spans="1:6" ht="12.75">
      <c r="A989" s="127" t="s">
        <v>575</v>
      </c>
      <c r="B989" s="127"/>
      <c r="C989" s="127"/>
      <c r="D989" s="127"/>
      <c r="E989" s="127"/>
      <c r="F989" s="52">
        <f>SUM(F987:F988)</f>
        <v>1.8253883999999996</v>
      </c>
    </row>
    <row r="990" spans="1:6" ht="12.75">
      <c r="A990" s="96"/>
      <c r="B990" s="74" t="s">
        <v>230</v>
      </c>
      <c r="C990" s="42" t="s">
        <v>83</v>
      </c>
      <c r="D990" s="85"/>
      <c r="E990" s="79"/>
      <c r="F990" s="80"/>
    </row>
    <row r="991" spans="1:6" ht="12.75">
      <c r="A991" s="86"/>
      <c r="B991" s="69" t="s">
        <v>626</v>
      </c>
      <c r="C991" s="70" t="s">
        <v>577</v>
      </c>
      <c r="D991" s="71">
        <v>5</v>
      </c>
      <c r="E991" s="72">
        <v>7.52</v>
      </c>
      <c r="F991" s="21">
        <f t="shared" ref="F991:F998" si="18">PRODUCT(D991*E991)</f>
        <v>37.599999999999994</v>
      </c>
    </row>
    <row r="992" spans="1:6" ht="12.75">
      <c r="A992" s="86"/>
      <c r="B992" s="69" t="s">
        <v>627</v>
      </c>
      <c r="C992" s="70" t="s">
        <v>577</v>
      </c>
      <c r="D992" s="71">
        <v>5</v>
      </c>
      <c r="E992" s="72">
        <v>3.5</v>
      </c>
      <c r="F992" s="21">
        <f t="shared" si="18"/>
        <v>17.5</v>
      </c>
    </row>
    <row r="993" spans="1:6" ht="12.75">
      <c r="A993" s="70"/>
      <c r="B993" s="69" t="s">
        <v>672</v>
      </c>
      <c r="C993" s="70" t="s">
        <v>611</v>
      </c>
      <c r="D993" s="71">
        <v>2</v>
      </c>
      <c r="E993" s="72">
        <v>1100</v>
      </c>
      <c r="F993" s="21">
        <f t="shared" si="18"/>
        <v>2200</v>
      </c>
    </row>
    <row r="994" spans="1:6" ht="12.75">
      <c r="A994" s="70"/>
      <c r="B994" s="69" t="s">
        <v>673</v>
      </c>
      <c r="C994" s="70" t="s">
        <v>611</v>
      </c>
      <c r="D994" s="71">
        <v>1</v>
      </c>
      <c r="E994" s="72">
        <v>5120.7700000000004</v>
      </c>
      <c r="F994" s="21">
        <f t="shared" si="18"/>
        <v>5120.7700000000004</v>
      </c>
    </row>
    <row r="995" spans="1:6" ht="12.75">
      <c r="A995" s="70"/>
      <c r="B995" s="69" t="s">
        <v>674</v>
      </c>
      <c r="C995" s="70" t="s">
        <v>611</v>
      </c>
      <c r="D995" s="71">
        <v>1</v>
      </c>
      <c r="E995" s="72">
        <v>82.73</v>
      </c>
      <c r="F995" s="21">
        <f t="shared" si="18"/>
        <v>82.73</v>
      </c>
    </row>
    <row r="996" spans="1:6" ht="12.75">
      <c r="A996" s="70"/>
      <c r="B996" s="69" t="s">
        <v>675</v>
      </c>
      <c r="C996" s="70" t="s">
        <v>611</v>
      </c>
      <c r="D996" s="71">
        <v>1</v>
      </c>
      <c r="E996" s="72">
        <v>124.55</v>
      </c>
      <c r="F996" s="21">
        <f t="shared" si="18"/>
        <v>124.55</v>
      </c>
    </row>
    <row r="997" spans="1:6" ht="12.75">
      <c r="A997" s="70"/>
      <c r="B997" s="69" t="s">
        <v>676</v>
      </c>
      <c r="C997" s="70" t="s">
        <v>611</v>
      </c>
      <c r="D997" s="71">
        <v>4</v>
      </c>
      <c r="E997" s="72">
        <v>167.91</v>
      </c>
      <c r="F997" s="21">
        <f t="shared" si="18"/>
        <v>671.64</v>
      </c>
    </row>
    <row r="998" spans="1:6" ht="12.75">
      <c r="A998" s="70"/>
      <c r="B998" s="69" t="s">
        <v>677</v>
      </c>
      <c r="C998" s="70" t="s">
        <v>611</v>
      </c>
      <c r="D998" s="71">
        <v>1</v>
      </c>
      <c r="E998" s="72">
        <v>3000</v>
      </c>
      <c r="F998" s="21">
        <f t="shared" si="18"/>
        <v>3000</v>
      </c>
    </row>
    <row r="999" spans="1:6" ht="12.75">
      <c r="A999" s="127" t="s">
        <v>571</v>
      </c>
      <c r="B999" s="127"/>
      <c r="C999" s="127"/>
      <c r="D999" s="127"/>
      <c r="E999" s="127"/>
      <c r="F999" s="82">
        <f>SUM(F991:F992)</f>
        <v>55.099999999999994</v>
      </c>
    </row>
    <row r="1000" spans="1:6" ht="12.75">
      <c r="A1000" s="127" t="s">
        <v>572</v>
      </c>
      <c r="B1000" s="127"/>
      <c r="C1000" s="127"/>
      <c r="D1000" s="127"/>
      <c r="E1000" s="127"/>
      <c r="F1000" s="82">
        <f>SUM(F993:F998)</f>
        <v>11199.69</v>
      </c>
    </row>
    <row r="1001" spans="1:6" ht="12.75">
      <c r="A1001" s="127" t="s">
        <v>573</v>
      </c>
      <c r="B1001" s="127"/>
      <c r="C1001" s="127"/>
      <c r="D1001" s="127"/>
      <c r="E1001" s="127"/>
      <c r="F1001" s="82">
        <f>SUM(F999:F1000)</f>
        <v>11254.79</v>
      </c>
    </row>
    <row r="1002" spans="1:6" ht="12.75">
      <c r="A1002" s="128" t="s">
        <v>574</v>
      </c>
      <c r="B1002" s="128"/>
      <c r="C1002" s="128"/>
      <c r="D1002" s="128"/>
      <c r="E1002" s="128"/>
      <c r="F1002" s="52">
        <f>PRODUCT(F999*1.307)</f>
        <v>72.015699999999995</v>
      </c>
    </row>
    <row r="1003" spans="1:6" ht="12.75">
      <c r="A1003" s="127" t="s">
        <v>575</v>
      </c>
      <c r="B1003" s="127"/>
      <c r="C1003" s="127"/>
      <c r="D1003" s="127"/>
      <c r="E1003" s="127"/>
      <c r="F1003" s="52">
        <f>SUM(F1001:F1002)</f>
        <v>11326.805700000001</v>
      </c>
    </row>
    <row r="1004" spans="1:6" ht="12.75">
      <c r="A1004" s="96"/>
      <c r="B1004" s="74" t="s">
        <v>232</v>
      </c>
      <c r="C1004" s="42" t="s">
        <v>83</v>
      </c>
      <c r="D1004" s="85"/>
      <c r="E1004" s="79"/>
      <c r="F1004" s="80"/>
    </row>
    <row r="1005" spans="1:6" ht="12.75">
      <c r="A1005" s="86"/>
      <c r="B1005" s="69" t="s">
        <v>626</v>
      </c>
      <c r="C1005" s="70" t="s">
        <v>577</v>
      </c>
      <c r="D1005" s="71">
        <v>5</v>
      </c>
      <c r="E1005" s="72">
        <v>7.52</v>
      </c>
      <c r="F1005" s="21">
        <f t="shared" ref="F1005:F1016" si="19">PRODUCT(D1005*E1005)</f>
        <v>37.599999999999994</v>
      </c>
    </row>
    <row r="1006" spans="1:6" ht="12.75">
      <c r="A1006" s="86"/>
      <c r="B1006" s="69" t="s">
        <v>627</v>
      </c>
      <c r="C1006" s="70" t="s">
        <v>577</v>
      </c>
      <c r="D1006" s="71">
        <v>5</v>
      </c>
      <c r="E1006" s="72">
        <v>3.5</v>
      </c>
      <c r="F1006" s="21">
        <f t="shared" si="19"/>
        <v>17.5</v>
      </c>
    </row>
    <row r="1007" spans="1:6" ht="12.75">
      <c r="A1007" s="86"/>
      <c r="B1007" s="69" t="s">
        <v>678</v>
      </c>
      <c r="C1007" s="70" t="s">
        <v>611</v>
      </c>
      <c r="D1007" s="71">
        <v>7</v>
      </c>
      <c r="E1007" s="72">
        <v>71.44</v>
      </c>
      <c r="F1007" s="21">
        <f t="shared" si="19"/>
        <v>500.08</v>
      </c>
    </row>
    <row r="1008" spans="1:6" ht="12.75">
      <c r="A1008" s="86"/>
      <c r="B1008" s="69" t="s">
        <v>679</v>
      </c>
      <c r="C1008" s="70" t="s">
        <v>611</v>
      </c>
      <c r="D1008" s="71">
        <v>2</v>
      </c>
      <c r="E1008" s="72">
        <v>44.52</v>
      </c>
      <c r="F1008" s="21">
        <f t="shared" si="19"/>
        <v>89.04</v>
      </c>
    </row>
    <row r="1009" spans="1:6" ht="12.75">
      <c r="A1009" s="70"/>
      <c r="B1009" s="69" t="s">
        <v>680</v>
      </c>
      <c r="C1009" s="70" t="s">
        <v>611</v>
      </c>
      <c r="D1009" s="71">
        <v>3</v>
      </c>
      <c r="E1009" s="72">
        <v>73.61</v>
      </c>
      <c r="F1009" s="21">
        <f t="shared" si="19"/>
        <v>220.82999999999998</v>
      </c>
    </row>
    <row r="1010" spans="1:6" ht="12.75">
      <c r="A1010" s="70"/>
      <c r="B1010" s="69" t="s">
        <v>681</v>
      </c>
      <c r="C1010" s="70" t="s">
        <v>611</v>
      </c>
      <c r="D1010" s="71">
        <v>2</v>
      </c>
      <c r="E1010" s="72">
        <v>150</v>
      </c>
      <c r="F1010" s="21">
        <f t="shared" si="19"/>
        <v>300</v>
      </c>
    </row>
    <row r="1011" spans="1:6" ht="12.75">
      <c r="A1011" s="70"/>
      <c r="B1011" s="69" t="s">
        <v>682</v>
      </c>
      <c r="C1011" s="70" t="s">
        <v>611</v>
      </c>
      <c r="D1011" s="71">
        <v>1</v>
      </c>
      <c r="E1011" s="72">
        <v>188.58</v>
      </c>
      <c r="F1011" s="21">
        <f t="shared" si="19"/>
        <v>188.58</v>
      </c>
    </row>
    <row r="1012" spans="1:6" ht="12.75">
      <c r="A1012" s="70"/>
      <c r="B1012" s="69" t="s">
        <v>672</v>
      </c>
      <c r="C1012" s="70" t="s">
        <v>611</v>
      </c>
      <c r="D1012" s="71">
        <v>1</v>
      </c>
      <c r="E1012" s="72">
        <v>1100</v>
      </c>
      <c r="F1012" s="21">
        <f t="shared" si="19"/>
        <v>1100</v>
      </c>
    </row>
    <row r="1013" spans="1:6" ht="12.75">
      <c r="A1013" s="70"/>
      <c r="B1013" s="69" t="s">
        <v>674</v>
      </c>
      <c r="C1013" s="70" t="s">
        <v>611</v>
      </c>
      <c r="D1013" s="71">
        <v>1</v>
      </c>
      <c r="E1013" s="72">
        <v>82.73</v>
      </c>
      <c r="F1013" s="21">
        <f t="shared" si="19"/>
        <v>82.73</v>
      </c>
    </row>
    <row r="1014" spans="1:6" ht="12.75">
      <c r="A1014" s="70"/>
      <c r="B1014" s="69" t="s">
        <v>675</v>
      </c>
      <c r="C1014" s="70" t="s">
        <v>611</v>
      </c>
      <c r="D1014" s="71">
        <v>1</v>
      </c>
      <c r="E1014" s="72">
        <v>124.55</v>
      </c>
      <c r="F1014" s="21">
        <f t="shared" si="19"/>
        <v>124.55</v>
      </c>
    </row>
    <row r="1015" spans="1:6" ht="12.75">
      <c r="A1015" s="70"/>
      <c r="B1015" s="69" t="s">
        <v>676</v>
      </c>
      <c r="C1015" s="70" t="s">
        <v>611</v>
      </c>
      <c r="D1015" s="71">
        <v>4</v>
      </c>
      <c r="E1015" s="72">
        <v>167.91</v>
      </c>
      <c r="F1015" s="21">
        <f t="shared" si="19"/>
        <v>671.64</v>
      </c>
    </row>
    <row r="1016" spans="1:6" ht="12.75">
      <c r="A1016" s="70"/>
      <c r="B1016" s="69" t="s">
        <v>677</v>
      </c>
      <c r="C1016" s="70" t="s">
        <v>611</v>
      </c>
      <c r="D1016" s="71">
        <v>1</v>
      </c>
      <c r="E1016" s="72">
        <v>3000</v>
      </c>
      <c r="F1016" s="21">
        <f t="shared" si="19"/>
        <v>3000</v>
      </c>
    </row>
    <row r="1017" spans="1:6" ht="12.75">
      <c r="A1017" s="127" t="s">
        <v>571</v>
      </c>
      <c r="B1017" s="127"/>
      <c r="C1017" s="127"/>
      <c r="D1017" s="127"/>
      <c r="E1017" s="127"/>
      <c r="F1017" s="82">
        <f>SUM(F1005:F1006)</f>
        <v>55.099999999999994</v>
      </c>
    </row>
    <row r="1018" spans="1:6" ht="12.75">
      <c r="A1018" s="127" t="s">
        <v>572</v>
      </c>
      <c r="B1018" s="127"/>
      <c r="C1018" s="127"/>
      <c r="D1018" s="127"/>
      <c r="E1018" s="127"/>
      <c r="F1018" s="82">
        <f>SUM(F1007:F1016)</f>
        <v>6277.45</v>
      </c>
    </row>
    <row r="1019" spans="1:6" ht="12.75">
      <c r="A1019" s="127" t="s">
        <v>573</v>
      </c>
      <c r="B1019" s="127"/>
      <c r="C1019" s="127"/>
      <c r="D1019" s="127"/>
      <c r="E1019" s="127"/>
      <c r="F1019" s="82">
        <f>SUM(F1017:F1018)</f>
        <v>6332.55</v>
      </c>
    </row>
    <row r="1020" spans="1:6" ht="12.75">
      <c r="A1020" s="128" t="s">
        <v>574</v>
      </c>
      <c r="B1020" s="128"/>
      <c r="C1020" s="128"/>
      <c r="D1020" s="128"/>
      <c r="E1020" s="128"/>
      <c r="F1020" s="52">
        <f>PRODUCT(F1017*1.307)</f>
        <v>72.015699999999995</v>
      </c>
    </row>
    <row r="1021" spans="1:6" ht="12.75">
      <c r="A1021" s="127" t="s">
        <v>575</v>
      </c>
      <c r="B1021" s="127"/>
      <c r="C1021" s="127"/>
      <c r="D1021" s="127"/>
      <c r="E1021" s="127"/>
      <c r="F1021" s="52">
        <f>SUM(F1019:F1020)</f>
        <v>6404.5657000000001</v>
      </c>
    </row>
    <row r="1022" spans="1:6" ht="12.75">
      <c r="A1022" s="96"/>
      <c r="B1022" s="74" t="s">
        <v>234</v>
      </c>
      <c r="C1022" s="42" t="s">
        <v>83</v>
      </c>
      <c r="D1022" s="85"/>
      <c r="E1022" s="79"/>
      <c r="F1022" s="80"/>
    </row>
    <row r="1023" spans="1:6" ht="12.75">
      <c r="A1023" s="86"/>
      <c r="B1023" s="69" t="s">
        <v>626</v>
      </c>
      <c r="C1023" s="70" t="s">
        <v>577</v>
      </c>
      <c r="D1023" s="71">
        <v>6.5010000000000003</v>
      </c>
      <c r="E1023" s="72">
        <v>7.52</v>
      </c>
      <c r="F1023" s="21">
        <f t="shared" ref="F1023:F1032" si="20">PRODUCT(D1023*E1023)</f>
        <v>48.887520000000002</v>
      </c>
    </row>
    <row r="1024" spans="1:6" ht="12.75">
      <c r="A1024" s="86"/>
      <c r="B1024" s="69" t="s">
        <v>627</v>
      </c>
      <c r="C1024" s="70" t="s">
        <v>577</v>
      </c>
      <c r="D1024" s="71">
        <v>6.5</v>
      </c>
      <c r="E1024" s="72">
        <v>3.5</v>
      </c>
      <c r="F1024" s="21">
        <f t="shared" si="20"/>
        <v>22.75</v>
      </c>
    </row>
    <row r="1025" spans="1:6" ht="12.75">
      <c r="A1025" s="86"/>
      <c r="B1025" s="69" t="s">
        <v>679</v>
      </c>
      <c r="C1025" s="70" t="s">
        <v>611</v>
      </c>
      <c r="D1025" s="71">
        <v>3</v>
      </c>
      <c r="E1025" s="72">
        <v>44.52</v>
      </c>
      <c r="F1025" s="21">
        <f t="shared" si="20"/>
        <v>133.56</v>
      </c>
    </row>
    <row r="1026" spans="1:6" ht="12.75">
      <c r="A1026" s="70"/>
      <c r="B1026" s="69" t="s">
        <v>681</v>
      </c>
      <c r="C1026" s="70" t="s">
        <v>611</v>
      </c>
      <c r="D1026" s="71">
        <v>1</v>
      </c>
      <c r="E1026" s="72">
        <v>198.75</v>
      </c>
      <c r="F1026" s="21">
        <f t="shared" si="20"/>
        <v>198.75</v>
      </c>
    </row>
    <row r="1027" spans="1:6" ht="12.75">
      <c r="A1027" s="70"/>
      <c r="B1027" s="69" t="s">
        <v>682</v>
      </c>
      <c r="C1027" s="70" t="s">
        <v>611</v>
      </c>
      <c r="D1027" s="71">
        <v>1</v>
      </c>
      <c r="E1027" s="72">
        <v>188.58</v>
      </c>
      <c r="F1027" s="21">
        <f t="shared" si="20"/>
        <v>188.58</v>
      </c>
    </row>
    <row r="1028" spans="1:6" ht="12.75">
      <c r="A1028" s="70"/>
      <c r="B1028" s="69" t="s">
        <v>672</v>
      </c>
      <c r="C1028" s="70" t="s">
        <v>611</v>
      </c>
      <c r="D1028" s="71">
        <v>1</v>
      </c>
      <c r="E1028" s="72">
        <v>1100</v>
      </c>
      <c r="F1028" s="21">
        <f t="shared" si="20"/>
        <v>1100</v>
      </c>
    </row>
    <row r="1029" spans="1:6" ht="12.75">
      <c r="A1029" s="70"/>
      <c r="B1029" s="69" t="s">
        <v>674</v>
      </c>
      <c r="C1029" s="70" t="s">
        <v>611</v>
      </c>
      <c r="D1029" s="71">
        <v>1</v>
      </c>
      <c r="E1029" s="72">
        <v>82.73</v>
      </c>
      <c r="F1029" s="21">
        <f t="shared" si="20"/>
        <v>82.73</v>
      </c>
    </row>
    <row r="1030" spans="1:6" ht="12.75">
      <c r="A1030" s="70"/>
      <c r="B1030" s="69" t="s">
        <v>675</v>
      </c>
      <c r="C1030" s="70" t="s">
        <v>611</v>
      </c>
      <c r="D1030" s="71">
        <v>1</v>
      </c>
      <c r="E1030" s="72">
        <v>124.55</v>
      </c>
      <c r="F1030" s="21">
        <f t="shared" si="20"/>
        <v>124.55</v>
      </c>
    </row>
    <row r="1031" spans="1:6" ht="12.75">
      <c r="A1031" s="70"/>
      <c r="B1031" s="69" t="s">
        <v>676</v>
      </c>
      <c r="C1031" s="70" t="s">
        <v>611</v>
      </c>
      <c r="D1031" s="71">
        <v>4</v>
      </c>
      <c r="E1031" s="72">
        <v>167.91</v>
      </c>
      <c r="F1031" s="21">
        <f t="shared" si="20"/>
        <v>671.64</v>
      </c>
    </row>
    <row r="1032" spans="1:6" ht="12.75">
      <c r="A1032" s="70"/>
      <c r="B1032" s="69" t="s">
        <v>677</v>
      </c>
      <c r="C1032" s="70" t="s">
        <v>611</v>
      </c>
      <c r="D1032" s="71">
        <v>1</v>
      </c>
      <c r="E1032" s="72">
        <v>3000</v>
      </c>
      <c r="F1032" s="21">
        <f t="shared" si="20"/>
        <v>3000</v>
      </c>
    </row>
    <row r="1033" spans="1:6" ht="12.75">
      <c r="A1033" s="127" t="s">
        <v>571</v>
      </c>
      <c r="B1033" s="127"/>
      <c r="C1033" s="127"/>
      <c r="D1033" s="127"/>
      <c r="E1033" s="127"/>
      <c r="F1033" s="82">
        <f>SUM(F1023:F1024)</f>
        <v>71.637519999999995</v>
      </c>
    </row>
    <row r="1034" spans="1:6" ht="12.75">
      <c r="A1034" s="127" t="s">
        <v>572</v>
      </c>
      <c r="B1034" s="127"/>
      <c r="C1034" s="127"/>
      <c r="D1034" s="127"/>
      <c r="E1034" s="127"/>
      <c r="F1034" s="82">
        <f>SUM(F1025:F1032)</f>
        <v>5499.8099999999995</v>
      </c>
    </row>
    <row r="1035" spans="1:6" ht="12.75">
      <c r="A1035" s="127" t="s">
        <v>573</v>
      </c>
      <c r="B1035" s="127"/>
      <c r="C1035" s="127"/>
      <c r="D1035" s="127"/>
      <c r="E1035" s="127"/>
      <c r="F1035" s="82">
        <f>SUM(F1033:F1034)</f>
        <v>5571.4475199999997</v>
      </c>
    </row>
    <row r="1036" spans="1:6" ht="12.75">
      <c r="A1036" s="128" t="s">
        <v>574</v>
      </c>
      <c r="B1036" s="128"/>
      <c r="C1036" s="128"/>
      <c r="D1036" s="128"/>
      <c r="E1036" s="128"/>
      <c r="F1036" s="52">
        <f>PRODUCT(F1033*1.307)</f>
        <v>93.630238639999988</v>
      </c>
    </row>
    <row r="1037" spans="1:6" ht="12.75">
      <c r="A1037" s="127" t="s">
        <v>575</v>
      </c>
      <c r="B1037" s="127"/>
      <c r="C1037" s="127"/>
      <c r="D1037" s="127"/>
      <c r="E1037" s="127"/>
      <c r="F1037" s="52">
        <f>SUM(F1035:F1036)</f>
        <v>5665.07775864</v>
      </c>
    </row>
    <row r="1038" spans="1:6" ht="12.75">
      <c r="A1038" s="99"/>
      <c r="B1038" s="74" t="s">
        <v>236</v>
      </c>
      <c r="C1038" s="42" t="s">
        <v>83</v>
      </c>
      <c r="D1038" s="85"/>
      <c r="E1038" s="79"/>
      <c r="F1038" s="80"/>
    </row>
    <row r="1039" spans="1:6" ht="12.75">
      <c r="A1039" s="86"/>
      <c r="B1039" s="69" t="s">
        <v>626</v>
      </c>
      <c r="C1039" s="70" t="s">
        <v>577</v>
      </c>
      <c r="D1039" s="71">
        <v>1.6</v>
      </c>
      <c r="E1039" s="72">
        <v>7.52</v>
      </c>
      <c r="F1039" s="21">
        <f t="shared" ref="F1039:F1045" si="21">PRODUCT(D1039*E1039)</f>
        <v>12.032</v>
      </c>
    </row>
    <row r="1040" spans="1:6" ht="12.75">
      <c r="A1040" s="86"/>
      <c r="B1040" s="69" t="s">
        <v>627</v>
      </c>
      <c r="C1040" s="70" t="s">
        <v>577</v>
      </c>
      <c r="D1040" s="71">
        <v>1.6</v>
      </c>
      <c r="E1040" s="72">
        <v>3.5</v>
      </c>
      <c r="F1040" s="21">
        <f t="shared" si="21"/>
        <v>5.6000000000000005</v>
      </c>
    </row>
    <row r="1041" spans="1:6" ht="12.75">
      <c r="A1041" s="89"/>
      <c r="B1041" s="10" t="s">
        <v>683</v>
      </c>
      <c r="C1041" s="70" t="s">
        <v>611</v>
      </c>
      <c r="D1041" s="11">
        <v>1</v>
      </c>
      <c r="E1041" s="11">
        <v>119.16</v>
      </c>
      <c r="F1041" s="21">
        <f t="shared" si="21"/>
        <v>119.16</v>
      </c>
    </row>
    <row r="1042" spans="1:6" ht="51">
      <c r="A1042" s="89"/>
      <c r="B1042" s="10" t="s">
        <v>684</v>
      </c>
      <c r="C1042" s="70" t="s">
        <v>611</v>
      </c>
      <c r="D1042" s="11">
        <v>1</v>
      </c>
      <c r="E1042" s="11">
        <v>173.36</v>
      </c>
      <c r="F1042" s="21">
        <f t="shared" si="21"/>
        <v>173.36</v>
      </c>
    </row>
    <row r="1043" spans="1:6" ht="12.75">
      <c r="A1043" s="89"/>
      <c r="B1043" s="10" t="s">
        <v>685</v>
      </c>
      <c r="C1043" s="70" t="s">
        <v>611</v>
      </c>
      <c r="D1043" s="23">
        <v>1</v>
      </c>
      <c r="E1043" s="100">
        <v>73.239999999999995</v>
      </c>
      <c r="F1043" s="21">
        <f t="shared" si="21"/>
        <v>73.239999999999995</v>
      </c>
    </row>
    <row r="1044" spans="1:6" ht="12.75">
      <c r="A1044" s="89"/>
      <c r="B1044" s="10" t="s">
        <v>686</v>
      </c>
      <c r="C1044" s="70" t="s">
        <v>611</v>
      </c>
      <c r="D1044" s="23">
        <v>11</v>
      </c>
      <c r="E1044" s="100">
        <v>9.0299999999999994</v>
      </c>
      <c r="F1044" s="21">
        <f t="shared" si="21"/>
        <v>99.33</v>
      </c>
    </row>
    <row r="1045" spans="1:6" ht="12.75">
      <c r="A1045" s="89"/>
      <c r="B1045" s="10" t="s">
        <v>687</v>
      </c>
      <c r="C1045" s="70" t="s">
        <v>611</v>
      </c>
      <c r="D1045" s="23">
        <v>4</v>
      </c>
      <c r="E1045" s="101">
        <v>30</v>
      </c>
      <c r="F1045" s="21">
        <f t="shared" si="21"/>
        <v>120</v>
      </c>
    </row>
    <row r="1046" spans="1:6" ht="12.75">
      <c r="A1046" s="127" t="s">
        <v>571</v>
      </c>
      <c r="B1046" s="127"/>
      <c r="C1046" s="127"/>
      <c r="D1046" s="127"/>
      <c r="E1046" s="127"/>
      <c r="F1046" s="82">
        <f>SUM(F1039:F1040)</f>
        <v>17.632000000000001</v>
      </c>
    </row>
    <row r="1047" spans="1:6" ht="12.75">
      <c r="A1047" s="127" t="s">
        <v>572</v>
      </c>
      <c r="B1047" s="127"/>
      <c r="C1047" s="127"/>
      <c r="D1047" s="127"/>
      <c r="E1047" s="127"/>
      <c r="F1047" s="82">
        <f>SUM(F1041:F1045)</f>
        <v>585.08999999999992</v>
      </c>
    </row>
    <row r="1048" spans="1:6" ht="12.75">
      <c r="A1048" s="127" t="s">
        <v>573</v>
      </c>
      <c r="B1048" s="127"/>
      <c r="C1048" s="127"/>
      <c r="D1048" s="127"/>
      <c r="E1048" s="127"/>
      <c r="F1048" s="82">
        <f>SUM(F1046:F1047)</f>
        <v>602.72199999999987</v>
      </c>
    </row>
    <row r="1049" spans="1:6" ht="12.75">
      <c r="A1049" s="128" t="s">
        <v>574</v>
      </c>
      <c r="B1049" s="128"/>
      <c r="C1049" s="128"/>
      <c r="D1049" s="128"/>
      <c r="E1049" s="128"/>
      <c r="F1049" s="52">
        <f>PRODUCT(F1046*1.307)</f>
        <v>23.045024000000002</v>
      </c>
    </row>
    <row r="1050" spans="1:6" ht="12.75">
      <c r="A1050" s="127" t="s">
        <v>575</v>
      </c>
      <c r="B1050" s="127"/>
      <c r="C1050" s="127"/>
      <c r="D1050" s="127"/>
      <c r="E1050" s="127"/>
      <c r="F1050" s="52">
        <f>SUM(F1048:F1049)</f>
        <v>625.76702399999988</v>
      </c>
    </row>
    <row r="1051" spans="1:6" ht="12.75">
      <c r="A1051" s="99"/>
      <c r="B1051" s="74" t="s">
        <v>238</v>
      </c>
      <c r="C1051" s="42" t="s">
        <v>83</v>
      </c>
      <c r="D1051" s="85"/>
      <c r="E1051" s="79"/>
      <c r="F1051" s="80"/>
    </row>
    <row r="1052" spans="1:6" ht="12.75">
      <c r="A1052" s="86"/>
      <c r="B1052" s="69" t="s">
        <v>626</v>
      </c>
      <c r="C1052" s="70" t="s">
        <v>577</v>
      </c>
      <c r="D1052" s="71">
        <v>1.6</v>
      </c>
      <c r="E1052" s="72">
        <v>7.52</v>
      </c>
      <c r="F1052" s="21">
        <f t="shared" ref="F1052:F1057" si="22">PRODUCT(D1052*E1052)</f>
        <v>12.032</v>
      </c>
    </row>
    <row r="1053" spans="1:6" ht="12.75">
      <c r="A1053" s="86"/>
      <c r="B1053" s="69" t="s">
        <v>627</v>
      </c>
      <c r="C1053" s="70" t="s">
        <v>577</v>
      </c>
      <c r="D1053" s="71">
        <v>1.6</v>
      </c>
      <c r="E1053" s="72">
        <v>3.5</v>
      </c>
      <c r="F1053" s="21">
        <f t="shared" si="22"/>
        <v>5.6000000000000005</v>
      </c>
    </row>
    <row r="1054" spans="1:6" ht="25.5">
      <c r="A1054" s="70"/>
      <c r="B1054" s="10" t="s">
        <v>688</v>
      </c>
      <c r="C1054" s="70" t="s">
        <v>611</v>
      </c>
      <c r="D1054" s="71">
        <v>1</v>
      </c>
      <c r="E1054" s="101">
        <v>145.08000000000001</v>
      </c>
      <c r="F1054" s="21">
        <f t="shared" si="22"/>
        <v>145.08000000000001</v>
      </c>
    </row>
    <row r="1055" spans="1:6" ht="12.75">
      <c r="A1055" s="89"/>
      <c r="B1055" s="10" t="s">
        <v>689</v>
      </c>
      <c r="C1055" s="70" t="s">
        <v>611</v>
      </c>
      <c r="D1055" s="23">
        <v>1</v>
      </c>
      <c r="E1055" s="100">
        <v>53.09</v>
      </c>
      <c r="F1055" s="21">
        <f t="shared" si="22"/>
        <v>53.09</v>
      </c>
    </row>
    <row r="1056" spans="1:6" ht="12.75">
      <c r="A1056" s="89"/>
      <c r="B1056" s="10" t="s">
        <v>690</v>
      </c>
      <c r="C1056" s="70" t="s">
        <v>611</v>
      </c>
      <c r="D1056" s="23">
        <v>12</v>
      </c>
      <c r="E1056" s="100">
        <v>9.0299999999999994</v>
      </c>
      <c r="F1056" s="21">
        <f t="shared" si="22"/>
        <v>108.35999999999999</v>
      </c>
    </row>
    <row r="1057" spans="1:6" ht="12.75">
      <c r="A1057" s="89"/>
      <c r="B1057" s="10" t="s">
        <v>687</v>
      </c>
      <c r="C1057" s="70" t="s">
        <v>611</v>
      </c>
      <c r="D1057" s="23">
        <v>4</v>
      </c>
      <c r="E1057" s="101">
        <v>30</v>
      </c>
      <c r="F1057" s="21">
        <f t="shared" si="22"/>
        <v>120</v>
      </c>
    </row>
    <row r="1058" spans="1:6" ht="12.75">
      <c r="A1058" s="127" t="s">
        <v>571</v>
      </c>
      <c r="B1058" s="127"/>
      <c r="C1058" s="127"/>
      <c r="D1058" s="127"/>
      <c r="E1058" s="127"/>
      <c r="F1058" s="82">
        <f>SUM(F1052:F1053)</f>
        <v>17.632000000000001</v>
      </c>
    </row>
    <row r="1059" spans="1:6" ht="12.75">
      <c r="A1059" s="127" t="s">
        <v>572</v>
      </c>
      <c r="B1059" s="127"/>
      <c r="C1059" s="127"/>
      <c r="D1059" s="127"/>
      <c r="E1059" s="127"/>
      <c r="F1059" s="82">
        <f>SUM(F1054:F1057)</f>
        <v>426.53</v>
      </c>
    </row>
    <row r="1060" spans="1:6" ht="12.75">
      <c r="A1060" s="127" t="s">
        <v>573</v>
      </c>
      <c r="B1060" s="127"/>
      <c r="C1060" s="127"/>
      <c r="D1060" s="127"/>
      <c r="E1060" s="127"/>
      <c r="F1060" s="82">
        <f>SUM(F1058:F1059)</f>
        <v>444.16199999999998</v>
      </c>
    </row>
    <row r="1061" spans="1:6" ht="12.75">
      <c r="A1061" s="128" t="s">
        <v>574</v>
      </c>
      <c r="B1061" s="128"/>
      <c r="C1061" s="128"/>
      <c r="D1061" s="128"/>
      <c r="E1061" s="128"/>
      <c r="F1061" s="52">
        <f>PRODUCT(F1058*1.307)</f>
        <v>23.045024000000002</v>
      </c>
    </row>
    <row r="1062" spans="1:6" ht="12.75">
      <c r="A1062" s="127" t="s">
        <v>575</v>
      </c>
      <c r="B1062" s="127"/>
      <c r="C1062" s="127"/>
      <c r="D1062" s="127"/>
      <c r="E1062" s="127"/>
      <c r="F1062" s="52">
        <f>SUM(F1060:F1061)</f>
        <v>467.20702399999999</v>
      </c>
    </row>
    <row r="1063" spans="1:6" ht="12.75">
      <c r="A1063" s="99"/>
      <c r="B1063" s="74" t="s">
        <v>240</v>
      </c>
      <c r="C1063" s="42" t="s">
        <v>83</v>
      </c>
      <c r="D1063" s="85"/>
      <c r="E1063" s="79"/>
      <c r="F1063" s="80"/>
    </row>
    <row r="1064" spans="1:6" ht="12.75">
      <c r="A1064" s="86"/>
      <c r="B1064" s="69" t="s">
        <v>626</v>
      </c>
      <c r="C1064" s="70" t="s">
        <v>577</v>
      </c>
      <c r="D1064" s="71">
        <v>0.6</v>
      </c>
      <c r="E1064" s="72">
        <v>7.52</v>
      </c>
      <c r="F1064" s="21">
        <f t="shared" ref="F1064:F1069" si="23">PRODUCT(D1064*E1064)</f>
        <v>4.5119999999999996</v>
      </c>
    </row>
    <row r="1065" spans="1:6" ht="12.75">
      <c r="A1065" s="86"/>
      <c r="B1065" s="69" t="s">
        <v>627</v>
      </c>
      <c r="C1065" s="70" t="s">
        <v>577</v>
      </c>
      <c r="D1065" s="71">
        <v>0.6</v>
      </c>
      <c r="E1065" s="72">
        <v>3.5</v>
      </c>
      <c r="F1065" s="21">
        <f t="shared" si="23"/>
        <v>2.1</v>
      </c>
    </row>
    <row r="1066" spans="1:6" ht="25.5">
      <c r="A1066" s="70"/>
      <c r="B1066" s="10" t="s">
        <v>688</v>
      </c>
      <c r="C1066" s="70" t="s">
        <v>611</v>
      </c>
      <c r="D1066" s="71">
        <v>1</v>
      </c>
      <c r="E1066" s="101">
        <v>58.36</v>
      </c>
      <c r="F1066" s="21">
        <f t="shared" si="23"/>
        <v>58.36</v>
      </c>
    </row>
    <row r="1067" spans="1:6" ht="12.75">
      <c r="A1067" s="89"/>
      <c r="B1067" s="10" t="s">
        <v>689</v>
      </c>
      <c r="C1067" s="70" t="s">
        <v>611</v>
      </c>
      <c r="D1067" s="23">
        <v>1</v>
      </c>
      <c r="E1067" s="100">
        <v>53.09</v>
      </c>
      <c r="F1067" s="21">
        <f t="shared" si="23"/>
        <v>53.09</v>
      </c>
    </row>
    <row r="1068" spans="1:6" ht="12.75">
      <c r="A1068" s="89"/>
      <c r="B1068" s="10" t="s">
        <v>690</v>
      </c>
      <c r="C1068" s="70" t="s">
        <v>611</v>
      </c>
      <c r="D1068" s="23">
        <v>8</v>
      </c>
      <c r="E1068" s="100">
        <v>9.0299999999999994</v>
      </c>
      <c r="F1068" s="21">
        <f t="shared" si="23"/>
        <v>72.239999999999995</v>
      </c>
    </row>
    <row r="1069" spans="1:6" ht="12.75">
      <c r="A1069" s="89"/>
      <c r="B1069" s="10" t="s">
        <v>687</v>
      </c>
      <c r="C1069" s="70" t="s">
        <v>611</v>
      </c>
      <c r="D1069" s="23">
        <v>4</v>
      </c>
      <c r="E1069" s="101">
        <v>30</v>
      </c>
      <c r="F1069" s="21">
        <f t="shared" si="23"/>
        <v>120</v>
      </c>
    </row>
    <row r="1070" spans="1:6" ht="12.75">
      <c r="A1070" s="127" t="s">
        <v>571</v>
      </c>
      <c r="B1070" s="127"/>
      <c r="C1070" s="127"/>
      <c r="D1070" s="127"/>
      <c r="E1070" s="127"/>
      <c r="F1070" s="82">
        <f>SUM(F1064:F1065)</f>
        <v>6.6120000000000001</v>
      </c>
    </row>
    <row r="1071" spans="1:6" ht="12.75">
      <c r="A1071" s="127" t="s">
        <v>572</v>
      </c>
      <c r="B1071" s="127"/>
      <c r="C1071" s="127"/>
      <c r="D1071" s="127"/>
      <c r="E1071" s="127"/>
      <c r="F1071" s="82">
        <f>SUM(F1066:F1069)</f>
        <v>303.69</v>
      </c>
    </row>
    <row r="1072" spans="1:6" ht="12.75">
      <c r="A1072" s="127" t="s">
        <v>573</v>
      </c>
      <c r="B1072" s="127"/>
      <c r="C1072" s="127"/>
      <c r="D1072" s="127"/>
      <c r="E1072" s="127"/>
      <c r="F1072" s="82">
        <f>SUM(F1070:F1071)</f>
        <v>310.30200000000002</v>
      </c>
    </row>
    <row r="1073" spans="1:6" ht="12.75">
      <c r="A1073" s="128" t="s">
        <v>574</v>
      </c>
      <c r="B1073" s="128"/>
      <c r="C1073" s="128"/>
      <c r="D1073" s="128"/>
      <c r="E1073" s="128"/>
      <c r="F1073" s="52">
        <f>PRODUCT(F1070*1.307)</f>
        <v>8.6418839999999992</v>
      </c>
    </row>
    <row r="1074" spans="1:6" ht="12.75">
      <c r="A1074" s="127" t="s">
        <v>575</v>
      </c>
      <c r="B1074" s="127"/>
      <c r="C1074" s="127"/>
      <c r="D1074" s="127"/>
      <c r="E1074" s="127"/>
      <c r="F1074" s="52">
        <f>SUM(F1072:F1073)</f>
        <v>318.94388400000003</v>
      </c>
    </row>
    <row r="1075" spans="1:6" ht="12.75">
      <c r="A1075" s="99"/>
      <c r="B1075" s="74" t="s">
        <v>242</v>
      </c>
      <c r="C1075" s="42" t="s">
        <v>83</v>
      </c>
      <c r="D1075" s="85"/>
      <c r="E1075" s="79"/>
      <c r="F1075" s="80"/>
    </row>
    <row r="1076" spans="1:6" ht="12.75">
      <c r="A1076" s="86"/>
      <c r="B1076" s="69" t="s">
        <v>626</v>
      </c>
      <c r="C1076" s="70" t="s">
        <v>577</v>
      </c>
      <c r="D1076" s="71">
        <v>1.8</v>
      </c>
      <c r="E1076" s="72">
        <v>7.52</v>
      </c>
      <c r="F1076" s="21">
        <f t="shared" ref="F1076:F1084" si="24">PRODUCT(D1076*E1076)</f>
        <v>13.536</v>
      </c>
    </row>
    <row r="1077" spans="1:6" ht="12.75">
      <c r="A1077" s="86"/>
      <c r="B1077" s="69" t="s">
        <v>627</v>
      </c>
      <c r="C1077" s="70" t="s">
        <v>577</v>
      </c>
      <c r="D1077" s="71">
        <v>1.8</v>
      </c>
      <c r="E1077" s="72">
        <v>3.5</v>
      </c>
      <c r="F1077" s="21">
        <f t="shared" si="24"/>
        <v>6.3</v>
      </c>
    </row>
    <row r="1078" spans="1:6" ht="25.5">
      <c r="A1078" s="70"/>
      <c r="B1078" s="10" t="s">
        <v>688</v>
      </c>
      <c r="C1078" s="70" t="s">
        <v>611</v>
      </c>
      <c r="D1078" s="71">
        <v>1</v>
      </c>
      <c r="E1078" s="101">
        <v>127.09</v>
      </c>
      <c r="F1078" s="21">
        <f t="shared" si="24"/>
        <v>127.09</v>
      </c>
    </row>
    <row r="1079" spans="1:6" ht="12.75">
      <c r="A1079" s="89"/>
      <c r="B1079" s="10" t="s">
        <v>691</v>
      </c>
      <c r="C1079" s="70" t="s">
        <v>611</v>
      </c>
      <c r="D1079" s="23">
        <v>1</v>
      </c>
      <c r="E1079" s="100">
        <v>53.09</v>
      </c>
      <c r="F1079" s="21">
        <f t="shared" si="24"/>
        <v>53.09</v>
      </c>
    </row>
    <row r="1080" spans="1:6" ht="12.75">
      <c r="A1080" s="89"/>
      <c r="B1080" s="10" t="s">
        <v>692</v>
      </c>
      <c r="C1080" s="70" t="s">
        <v>611</v>
      </c>
      <c r="D1080" s="23">
        <v>1</v>
      </c>
      <c r="E1080" s="100">
        <v>42.49</v>
      </c>
      <c r="F1080" s="21">
        <f t="shared" si="24"/>
        <v>42.49</v>
      </c>
    </row>
    <row r="1081" spans="1:6" ht="12.75">
      <c r="A1081" s="89"/>
      <c r="B1081" s="10" t="s">
        <v>693</v>
      </c>
      <c r="C1081" s="70" t="s">
        <v>611</v>
      </c>
      <c r="D1081" s="23">
        <v>9</v>
      </c>
      <c r="E1081" s="100">
        <v>9.0299999999999994</v>
      </c>
      <c r="F1081" s="21">
        <f t="shared" si="24"/>
        <v>81.27</v>
      </c>
    </row>
    <row r="1082" spans="1:6" ht="12.75">
      <c r="A1082" s="89"/>
      <c r="B1082" s="10" t="s">
        <v>690</v>
      </c>
      <c r="C1082" s="70" t="s">
        <v>611</v>
      </c>
      <c r="D1082" s="23">
        <v>1</v>
      </c>
      <c r="E1082" s="100">
        <v>9.0299999999999994</v>
      </c>
      <c r="F1082" s="21">
        <f t="shared" si="24"/>
        <v>9.0299999999999994</v>
      </c>
    </row>
    <row r="1083" spans="1:6" ht="12.75">
      <c r="A1083" s="89"/>
      <c r="B1083" s="10" t="s">
        <v>694</v>
      </c>
      <c r="C1083" s="70" t="s">
        <v>611</v>
      </c>
      <c r="D1083" s="23">
        <v>1</v>
      </c>
      <c r="E1083" s="11">
        <v>58.85</v>
      </c>
      <c r="F1083" s="21">
        <f t="shared" si="24"/>
        <v>58.85</v>
      </c>
    </row>
    <row r="1084" spans="1:6" ht="12.75">
      <c r="A1084" s="89"/>
      <c r="B1084" s="10" t="s">
        <v>687</v>
      </c>
      <c r="C1084" s="70" t="s">
        <v>611</v>
      </c>
      <c r="D1084" s="23">
        <v>4</v>
      </c>
      <c r="E1084" s="101">
        <v>30</v>
      </c>
      <c r="F1084" s="21">
        <f t="shared" si="24"/>
        <v>120</v>
      </c>
    </row>
    <row r="1085" spans="1:6" ht="12.75">
      <c r="A1085" s="127" t="s">
        <v>571</v>
      </c>
      <c r="B1085" s="127"/>
      <c r="C1085" s="127"/>
      <c r="D1085" s="127"/>
      <c r="E1085" s="127"/>
      <c r="F1085" s="82">
        <f>SUM(F1076:F1077)</f>
        <v>19.835999999999999</v>
      </c>
    </row>
    <row r="1086" spans="1:6" ht="12.75">
      <c r="A1086" s="127" t="s">
        <v>572</v>
      </c>
      <c r="B1086" s="127"/>
      <c r="C1086" s="127"/>
      <c r="D1086" s="127"/>
      <c r="E1086" s="127"/>
      <c r="F1086" s="82">
        <f>SUM(F1078:F1084)</f>
        <v>491.82</v>
      </c>
    </row>
    <row r="1087" spans="1:6" ht="12.75">
      <c r="A1087" s="127" t="s">
        <v>573</v>
      </c>
      <c r="B1087" s="127"/>
      <c r="C1087" s="127"/>
      <c r="D1087" s="127"/>
      <c r="E1087" s="127"/>
      <c r="F1087" s="82">
        <f>SUM(F1085:F1086)</f>
        <v>511.65600000000001</v>
      </c>
    </row>
    <row r="1088" spans="1:6" ht="12.75">
      <c r="A1088" s="128" t="s">
        <v>574</v>
      </c>
      <c r="B1088" s="128"/>
      <c r="C1088" s="128"/>
      <c r="D1088" s="128"/>
      <c r="E1088" s="128"/>
      <c r="F1088" s="52">
        <f>PRODUCT(F1085*1.307)</f>
        <v>25.925651999999996</v>
      </c>
    </row>
    <row r="1089" spans="1:6" ht="12.75">
      <c r="A1089" s="127" t="s">
        <v>575</v>
      </c>
      <c r="B1089" s="127"/>
      <c r="C1089" s="127"/>
      <c r="D1089" s="127"/>
      <c r="E1089" s="127"/>
      <c r="F1089" s="52">
        <f>SUM(F1087:F1088)</f>
        <v>537.58165199999996</v>
      </c>
    </row>
    <row r="1090" spans="1:6" ht="12.75">
      <c r="A1090" s="99"/>
      <c r="B1090" s="74" t="s">
        <v>244</v>
      </c>
      <c r="C1090" s="42" t="s">
        <v>83</v>
      </c>
      <c r="D1090" s="85"/>
      <c r="E1090" s="79"/>
      <c r="F1090" s="80"/>
    </row>
    <row r="1091" spans="1:6" ht="12.75">
      <c r="A1091" s="86"/>
      <c r="B1091" s="69" t="s">
        <v>626</v>
      </c>
      <c r="C1091" s="70" t="s">
        <v>577</v>
      </c>
      <c r="D1091" s="71">
        <v>0.8</v>
      </c>
      <c r="E1091" s="72">
        <v>7.52</v>
      </c>
      <c r="F1091" s="21">
        <f t="shared" ref="F1091:F1097" si="25">PRODUCT(D1091*E1091)</f>
        <v>6.016</v>
      </c>
    </row>
    <row r="1092" spans="1:6" ht="12.75">
      <c r="A1092" s="86"/>
      <c r="B1092" s="69" t="s">
        <v>627</v>
      </c>
      <c r="C1092" s="70" t="s">
        <v>577</v>
      </c>
      <c r="D1092" s="71">
        <v>0.8</v>
      </c>
      <c r="E1092" s="72">
        <v>3.5</v>
      </c>
      <c r="F1092" s="21">
        <f t="shared" si="25"/>
        <v>2.8000000000000003</v>
      </c>
    </row>
    <row r="1093" spans="1:6" ht="25.5">
      <c r="A1093" s="70"/>
      <c r="B1093" s="10" t="s">
        <v>688</v>
      </c>
      <c r="C1093" s="70" t="s">
        <v>611</v>
      </c>
      <c r="D1093" s="71">
        <v>1</v>
      </c>
      <c r="E1093" s="101">
        <v>71.73</v>
      </c>
      <c r="F1093" s="21">
        <f t="shared" si="25"/>
        <v>71.73</v>
      </c>
    </row>
    <row r="1094" spans="1:6" ht="12.75">
      <c r="A1094" s="89"/>
      <c r="B1094" s="10" t="s">
        <v>691</v>
      </c>
      <c r="C1094" s="70" t="s">
        <v>611</v>
      </c>
      <c r="D1094" s="23">
        <v>1</v>
      </c>
      <c r="E1094" s="100">
        <v>34</v>
      </c>
      <c r="F1094" s="21">
        <f t="shared" si="25"/>
        <v>34</v>
      </c>
    </row>
    <row r="1095" spans="1:6" ht="12.75">
      <c r="A1095" s="89"/>
      <c r="B1095" s="10" t="s">
        <v>693</v>
      </c>
      <c r="C1095" s="70" t="s">
        <v>611</v>
      </c>
      <c r="D1095" s="23">
        <v>1</v>
      </c>
      <c r="E1095" s="100">
        <v>9.0299999999999994</v>
      </c>
      <c r="F1095" s="21">
        <f t="shared" si="25"/>
        <v>9.0299999999999994</v>
      </c>
    </row>
    <row r="1096" spans="1:6" ht="12.75">
      <c r="A1096" s="89"/>
      <c r="B1096" s="10" t="s">
        <v>690</v>
      </c>
      <c r="C1096" s="70" t="s">
        <v>611</v>
      </c>
      <c r="D1096" s="23">
        <v>2</v>
      </c>
      <c r="E1096" s="100">
        <v>9.0299999999999994</v>
      </c>
      <c r="F1096" s="21">
        <f t="shared" si="25"/>
        <v>18.059999999999999</v>
      </c>
    </row>
    <row r="1097" spans="1:6" ht="12.75">
      <c r="A1097" s="89"/>
      <c r="B1097" s="10" t="s">
        <v>687</v>
      </c>
      <c r="C1097" s="70" t="s">
        <v>611</v>
      </c>
      <c r="D1097" s="23">
        <v>4</v>
      </c>
      <c r="E1097" s="101">
        <v>30</v>
      </c>
      <c r="F1097" s="21">
        <f t="shared" si="25"/>
        <v>120</v>
      </c>
    </row>
    <row r="1098" spans="1:6" ht="12.75">
      <c r="A1098" s="127" t="s">
        <v>571</v>
      </c>
      <c r="B1098" s="127"/>
      <c r="C1098" s="127"/>
      <c r="D1098" s="127"/>
      <c r="E1098" s="127"/>
      <c r="F1098" s="82">
        <f>SUM(F1091:F1092)</f>
        <v>8.8160000000000007</v>
      </c>
    </row>
    <row r="1099" spans="1:6" ht="12.75">
      <c r="A1099" s="127" t="s">
        <v>572</v>
      </c>
      <c r="B1099" s="127"/>
      <c r="C1099" s="127"/>
      <c r="D1099" s="127"/>
      <c r="E1099" s="127"/>
      <c r="F1099" s="82">
        <f>SUM(F1093:F1097)</f>
        <v>252.82</v>
      </c>
    </row>
    <row r="1100" spans="1:6" ht="12.75">
      <c r="A1100" s="127" t="s">
        <v>573</v>
      </c>
      <c r="B1100" s="127"/>
      <c r="C1100" s="127"/>
      <c r="D1100" s="127"/>
      <c r="E1100" s="127"/>
      <c r="F1100" s="82">
        <f>SUM(F1098:F1099)</f>
        <v>261.63599999999997</v>
      </c>
    </row>
    <row r="1101" spans="1:6" ht="12.75">
      <c r="A1101" s="128" t="s">
        <v>574</v>
      </c>
      <c r="B1101" s="128"/>
      <c r="C1101" s="128"/>
      <c r="D1101" s="128"/>
      <c r="E1101" s="128"/>
      <c r="F1101" s="52">
        <f>PRODUCT(F1098*1.307)</f>
        <v>11.522512000000001</v>
      </c>
    </row>
    <row r="1102" spans="1:6" ht="12.75">
      <c r="A1102" s="127" t="s">
        <v>575</v>
      </c>
      <c r="B1102" s="127"/>
      <c r="C1102" s="127"/>
      <c r="D1102" s="127"/>
      <c r="E1102" s="127"/>
      <c r="F1102" s="52">
        <f>SUM(F1100:F1101)</f>
        <v>273.15851199999997</v>
      </c>
    </row>
    <row r="1103" spans="1:6" ht="12.75">
      <c r="A1103" s="99"/>
      <c r="B1103" s="74" t="s">
        <v>246</v>
      </c>
      <c r="C1103" s="42" t="s">
        <v>83</v>
      </c>
      <c r="D1103" s="85"/>
      <c r="E1103" s="79"/>
      <c r="F1103" s="80"/>
    </row>
    <row r="1104" spans="1:6" ht="12.75">
      <c r="A1104" s="86"/>
      <c r="B1104" s="69" t="s">
        <v>626</v>
      </c>
      <c r="C1104" s="70" t="s">
        <v>577</v>
      </c>
      <c r="D1104" s="71">
        <v>1.8</v>
      </c>
      <c r="E1104" s="72">
        <v>7.52</v>
      </c>
      <c r="F1104" s="21">
        <f t="shared" ref="F1104:F1111" si="26">PRODUCT(D1104*E1104)</f>
        <v>13.536</v>
      </c>
    </row>
    <row r="1105" spans="1:6" ht="12.75">
      <c r="A1105" s="86"/>
      <c r="B1105" s="69" t="s">
        <v>627</v>
      </c>
      <c r="C1105" s="70" t="s">
        <v>577</v>
      </c>
      <c r="D1105" s="71">
        <v>1.8</v>
      </c>
      <c r="E1105" s="72">
        <v>3.5</v>
      </c>
      <c r="F1105" s="21">
        <f t="shared" si="26"/>
        <v>6.3</v>
      </c>
    </row>
    <row r="1106" spans="1:6" ht="25.5">
      <c r="A1106" s="70"/>
      <c r="B1106" s="10" t="s">
        <v>688</v>
      </c>
      <c r="C1106" s="70" t="s">
        <v>611</v>
      </c>
      <c r="D1106" s="71">
        <v>1</v>
      </c>
      <c r="E1106" s="101">
        <v>130.22</v>
      </c>
      <c r="F1106" s="21">
        <f t="shared" si="26"/>
        <v>130.22</v>
      </c>
    </row>
    <row r="1107" spans="1:6" ht="12.75">
      <c r="A1107" s="89"/>
      <c r="B1107" s="10" t="s">
        <v>695</v>
      </c>
      <c r="C1107" s="70" t="s">
        <v>611</v>
      </c>
      <c r="D1107" s="23">
        <v>1</v>
      </c>
      <c r="E1107" s="100">
        <v>73.239999999999995</v>
      </c>
      <c r="F1107" s="21">
        <f t="shared" si="26"/>
        <v>73.239999999999995</v>
      </c>
    </row>
    <row r="1108" spans="1:6" ht="12.75">
      <c r="A1108" s="89"/>
      <c r="B1108" s="10" t="s">
        <v>691</v>
      </c>
      <c r="C1108" s="70" t="s">
        <v>611</v>
      </c>
      <c r="D1108" s="23">
        <v>1</v>
      </c>
      <c r="E1108" s="100">
        <v>53.09</v>
      </c>
      <c r="F1108" s="21">
        <f t="shared" si="26"/>
        <v>53.09</v>
      </c>
    </row>
    <row r="1109" spans="1:6" ht="12.75">
      <c r="A1109" s="89"/>
      <c r="B1109" s="10" t="s">
        <v>689</v>
      </c>
      <c r="C1109" s="70" t="s">
        <v>611</v>
      </c>
      <c r="D1109" s="23">
        <v>1</v>
      </c>
      <c r="E1109" s="100">
        <v>53.09</v>
      </c>
      <c r="F1109" s="21">
        <f t="shared" si="26"/>
        <v>53.09</v>
      </c>
    </row>
    <row r="1110" spans="1:6" ht="12.75">
      <c r="A1110" s="89"/>
      <c r="B1110" s="10" t="s">
        <v>696</v>
      </c>
      <c r="C1110" s="70" t="s">
        <v>611</v>
      </c>
      <c r="D1110" s="23">
        <v>5</v>
      </c>
      <c r="E1110" s="100">
        <v>9.0299999999999994</v>
      </c>
      <c r="F1110" s="21">
        <f t="shared" si="26"/>
        <v>45.15</v>
      </c>
    </row>
    <row r="1111" spans="1:6" ht="12.75">
      <c r="A1111" s="89"/>
      <c r="B1111" s="10" t="s">
        <v>687</v>
      </c>
      <c r="C1111" s="70" t="s">
        <v>611</v>
      </c>
      <c r="D1111" s="23">
        <v>4</v>
      </c>
      <c r="E1111" s="101">
        <v>30</v>
      </c>
      <c r="F1111" s="21">
        <f t="shared" si="26"/>
        <v>120</v>
      </c>
    </row>
    <row r="1112" spans="1:6" ht="12.75">
      <c r="A1112" s="127" t="s">
        <v>571</v>
      </c>
      <c r="B1112" s="127"/>
      <c r="C1112" s="127"/>
      <c r="D1112" s="127"/>
      <c r="E1112" s="127"/>
      <c r="F1112" s="82">
        <f>SUM(F1104:F1105)</f>
        <v>19.835999999999999</v>
      </c>
    </row>
    <row r="1113" spans="1:6" ht="12.75">
      <c r="A1113" s="127" t="s">
        <v>572</v>
      </c>
      <c r="B1113" s="127"/>
      <c r="C1113" s="127"/>
      <c r="D1113" s="127"/>
      <c r="E1113" s="127"/>
      <c r="F1113" s="82">
        <f>SUM(F1106:F1111)</f>
        <v>474.78999999999996</v>
      </c>
    </row>
    <row r="1114" spans="1:6" ht="12.75">
      <c r="A1114" s="127" t="s">
        <v>573</v>
      </c>
      <c r="B1114" s="127"/>
      <c r="C1114" s="127"/>
      <c r="D1114" s="127"/>
      <c r="E1114" s="127"/>
      <c r="F1114" s="82">
        <f>SUM(F1112:F1113)</f>
        <v>494.62599999999998</v>
      </c>
    </row>
    <row r="1115" spans="1:6" ht="12.75">
      <c r="A1115" s="128" t="s">
        <v>574</v>
      </c>
      <c r="B1115" s="128"/>
      <c r="C1115" s="128"/>
      <c r="D1115" s="128"/>
      <c r="E1115" s="128"/>
      <c r="F1115" s="52">
        <f>PRODUCT(F1112*1.307)</f>
        <v>25.925651999999996</v>
      </c>
    </row>
    <row r="1116" spans="1:6" ht="12.75">
      <c r="A1116" s="127" t="s">
        <v>575</v>
      </c>
      <c r="B1116" s="127"/>
      <c r="C1116" s="127"/>
      <c r="D1116" s="127"/>
      <c r="E1116" s="127"/>
      <c r="F1116" s="52">
        <f>SUM(F1114:F1115)</f>
        <v>520.55165199999999</v>
      </c>
    </row>
    <row r="1117" spans="1:6" ht="12.75">
      <c r="A1117" s="99"/>
      <c r="B1117" s="74" t="s">
        <v>248</v>
      </c>
      <c r="C1117" s="42" t="s">
        <v>83</v>
      </c>
      <c r="D1117" s="85"/>
      <c r="E1117" s="79"/>
      <c r="F1117" s="80"/>
    </row>
    <row r="1118" spans="1:6" ht="12.75">
      <c r="A1118" s="86"/>
      <c r="B1118" s="69" t="s">
        <v>626</v>
      </c>
      <c r="C1118" s="70" t="s">
        <v>577</v>
      </c>
      <c r="D1118" s="71">
        <v>1.8</v>
      </c>
      <c r="E1118" s="72">
        <v>7.52</v>
      </c>
      <c r="F1118" s="21">
        <f>PRODUCT(D1118*E1118)</f>
        <v>13.536</v>
      </c>
    </row>
    <row r="1119" spans="1:6" ht="12.75">
      <c r="A1119" s="86"/>
      <c r="B1119" s="69" t="s">
        <v>627</v>
      </c>
      <c r="C1119" s="70" t="s">
        <v>577</v>
      </c>
      <c r="D1119" s="71">
        <v>1.8</v>
      </c>
      <c r="E1119" s="72">
        <v>3.5</v>
      </c>
      <c r="F1119" s="21">
        <f>PRODUCT(D1119*E1119)</f>
        <v>6.3</v>
      </c>
    </row>
    <row r="1120" spans="1:6" ht="25.5">
      <c r="A1120" s="70"/>
      <c r="B1120" s="10" t="s">
        <v>688</v>
      </c>
      <c r="C1120" s="70" t="s">
        <v>611</v>
      </c>
      <c r="D1120" s="71">
        <v>1</v>
      </c>
      <c r="E1120" s="101">
        <v>155.46</v>
      </c>
      <c r="F1120" s="21">
        <f>PRODUCT(D1120*E1120)</f>
        <v>155.46</v>
      </c>
    </row>
    <row r="1121" spans="1:6" ht="12.75">
      <c r="A1121" s="89"/>
      <c r="B1121" s="10" t="s">
        <v>697</v>
      </c>
      <c r="C1121" s="70" t="s">
        <v>611</v>
      </c>
      <c r="D1121" s="23">
        <v>1</v>
      </c>
      <c r="E1121" s="100">
        <v>61.7</v>
      </c>
      <c r="F1121" s="21">
        <f>PRODUCT(D1121*E1121)</f>
        <v>61.7</v>
      </c>
    </row>
    <row r="1122" spans="1:6" ht="12.75">
      <c r="A1122" s="89"/>
      <c r="B1122" s="10" t="s">
        <v>687</v>
      </c>
      <c r="C1122" s="70" t="s">
        <v>611</v>
      </c>
      <c r="D1122" s="23">
        <v>4</v>
      </c>
      <c r="E1122" s="101">
        <v>30</v>
      </c>
      <c r="F1122" s="21">
        <f>PRODUCT(D1122*E1122)</f>
        <v>120</v>
      </c>
    </row>
    <row r="1123" spans="1:6" ht="12.75">
      <c r="A1123" s="127" t="s">
        <v>571</v>
      </c>
      <c r="B1123" s="127"/>
      <c r="C1123" s="127"/>
      <c r="D1123" s="127"/>
      <c r="E1123" s="127"/>
      <c r="F1123" s="82">
        <f>SUM(F1118:F1119)</f>
        <v>19.835999999999999</v>
      </c>
    </row>
    <row r="1124" spans="1:6" ht="12.75">
      <c r="A1124" s="127" t="s">
        <v>572</v>
      </c>
      <c r="B1124" s="127"/>
      <c r="C1124" s="127"/>
      <c r="D1124" s="127"/>
      <c r="E1124" s="127"/>
      <c r="F1124" s="82">
        <f>SUM(F1120:F1122)</f>
        <v>337.16</v>
      </c>
    </row>
    <row r="1125" spans="1:6" ht="12.75">
      <c r="A1125" s="127" t="s">
        <v>573</v>
      </c>
      <c r="B1125" s="127"/>
      <c r="C1125" s="127"/>
      <c r="D1125" s="127"/>
      <c r="E1125" s="127"/>
      <c r="F1125" s="82">
        <f>SUM(F1123:F1124)</f>
        <v>356.99600000000004</v>
      </c>
    </row>
    <row r="1126" spans="1:6" ht="12.75">
      <c r="A1126" s="128" t="s">
        <v>574</v>
      </c>
      <c r="B1126" s="128"/>
      <c r="C1126" s="128"/>
      <c r="D1126" s="128"/>
      <c r="E1126" s="128"/>
      <c r="F1126" s="52">
        <f>PRODUCT(F1123*1.307)</f>
        <v>25.925651999999996</v>
      </c>
    </row>
    <row r="1127" spans="1:6" ht="12.75">
      <c r="A1127" s="127" t="s">
        <v>575</v>
      </c>
      <c r="B1127" s="127"/>
      <c r="C1127" s="127"/>
      <c r="D1127" s="127"/>
      <c r="E1127" s="127"/>
      <c r="F1127" s="52">
        <f>SUM(F1125:F1126)</f>
        <v>382.92165200000005</v>
      </c>
    </row>
    <row r="1128" spans="1:6" ht="12.75">
      <c r="A1128" s="99"/>
      <c r="B1128" s="74" t="s">
        <v>250</v>
      </c>
      <c r="C1128" s="42" t="s">
        <v>83</v>
      </c>
      <c r="D1128" s="85"/>
      <c r="E1128" s="79"/>
      <c r="F1128" s="80"/>
    </row>
    <row r="1129" spans="1:6" ht="12.75">
      <c r="A1129" s="86"/>
      <c r="B1129" s="69" t="s">
        <v>626</v>
      </c>
      <c r="C1129" s="70" t="s">
        <v>577</v>
      </c>
      <c r="D1129" s="71">
        <v>2</v>
      </c>
      <c r="E1129" s="72">
        <v>7.52</v>
      </c>
      <c r="F1129" s="21">
        <f>PRODUCT(D1129*E1129)</f>
        <v>15.04</v>
      </c>
    </row>
    <row r="1130" spans="1:6" ht="12.75">
      <c r="A1130" s="86"/>
      <c r="B1130" s="69" t="s">
        <v>627</v>
      </c>
      <c r="C1130" s="70" t="s">
        <v>577</v>
      </c>
      <c r="D1130" s="71">
        <v>2</v>
      </c>
      <c r="E1130" s="72">
        <v>3.5</v>
      </c>
      <c r="F1130" s="21">
        <f>PRODUCT(D1130*E1130)</f>
        <v>7</v>
      </c>
    </row>
    <row r="1131" spans="1:6" ht="25.5">
      <c r="A1131" s="70"/>
      <c r="B1131" s="10" t="s">
        <v>688</v>
      </c>
      <c r="C1131" s="70" t="s">
        <v>611</v>
      </c>
      <c r="D1131" s="71">
        <v>1</v>
      </c>
      <c r="E1131" s="101">
        <v>148.58000000000001</v>
      </c>
      <c r="F1131" s="21">
        <f>PRODUCT(D1131*E1131)</f>
        <v>148.58000000000001</v>
      </c>
    </row>
    <row r="1132" spans="1:6" ht="12.75">
      <c r="A1132" s="89"/>
      <c r="B1132" s="10" t="s">
        <v>697</v>
      </c>
      <c r="C1132" s="70" t="s">
        <v>611</v>
      </c>
      <c r="D1132" s="23">
        <v>1</v>
      </c>
      <c r="E1132" s="100">
        <v>73.239999999999995</v>
      </c>
      <c r="F1132" s="21">
        <f>PRODUCT(D1132*E1132)</f>
        <v>73.239999999999995</v>
      </c>
    </row>
    <row r="1133" spans="1:6" ht="12.75">
      <c r="A1133" s="89"/>
      <c r="B1133" s="10" t="s">
        <v>687</v>
      </c>
      <c r="C1133" s="70" t="s">
        <v>611</v>
      </c>
      <c r="D1133" s="23">
        <v>4</v>
      </c>
      <c r="E1133" s="101">
        <v>30</v>
      </c>
      <c r="F1133" s="21">
        <f>PRODUCT(D1133*E1133)</f>
        <v>120</v>
      </c>
    </row>
    <row r="1134" spans="1:6" ht="12.75">
      <c r="A1134" s="127" t="s">
        <v>571</v>
      </c>
      <c r="B1134" s="127"/>
      <c r="C1134" s="127"/>
      <c r="D1134" s="127"/>
      <c r="E1134" s="127"/>
      <c r="F1134" s="82">
        <f>SUM(F1129:F1130)</f>
        <v>22.04</v>
      </c>
    </row>
    <row r="1135" spans="1:6" ht="12.75">
      <c r="A1135" s="127" t="s">
        <v>572</v>
      </c>
      <c r="B1135" s="127"/>
      <c r="C1135" s="127"/>
      <c r="D1135" s="127"/>
      <c r="E1135" s="127"/>
      <c r="F1135" s="82">
        <f>SUM(F1131:F1133)</f>
        <v>341.82</v>
      </c>
    </row>
    <row r="1136" spans="1:6" ht="12.75">
      <c r="A1136" s="127" t="s">
        <v>573</v>
      </c>
      <c r="B1136" s="127"/>
      <c r="C1136" s="127"/>
      <c r="D1136" s="127"/>
      <c r="E1136" s="127"/>
      <c r="F1136" s="82">
        <f>SUM(F1134:F1135)</f>
        <v>363.86</v>
      </c>
    </row>
    <row r="1137" spans="1:6" ht="12.75">
      <c r="A1137" s="128" t="s">
        <v>574</v>
      </c>
      <c r="B1137" s="128"/>
      <c r="C1137" s="128"/>
      <c r="D1137" s="128"/>
      <c r="E1137" s="128"/>
      <c r="F1137" s="52">
        <f>PRODUCT(F1134*1.307)</f>
        <v>28.806279999999997</v>
      </c>
    </row>
    <row r="1138" spans="1:6" ht="12.75">
      <c r="A1138" s="127" t="s">
        <v>575</v>
      </c>
      <c r="B1138" s="127"/>
      <c r="C1138" s="127"/>
      <c r="D1138" s="127"/>
      <c r="E1138" s="127"/>
      <c r="F1138" s="52">
        <f>SUM(F1136:F1137)</f>
        <v>392.66628000000003</v>
      </c>
    </row>
    <row r="1139" spans="1:6" ht="12.75">
      <c r="A1139" s="99"/>
      <c r="B1139" s="74" t="s">
        <v>252</v>
      </c>
      <c r="C1139" s="42" t="s">
        <v>83</v>
      </c>
      <c r="D1139" s="85"/>
      <c r="E1139" s="79"/>
      <c r="F1139" s="80"/>
    </row>
    <row r="1140" spans="1:6" ht="12.75">
      <c r="A1140" s="86"/>
      <c r="B1140" s="69" t="s">
        <v>626</v>
      </c>
      <c r="C1140" s="70" t="s">
        <v>577</v>
      </c>
      <c r="D1140" s="71">
        <v>2</v>
      </c>
      <c r="E1140" s="72">
        <v>7.52</v>
      </c>
      <c r="F1140" s="21">
        <f>PRODUCT(D1140*E1140)</f>
        <v>15.04</v>
      </c>
    </row>
    <row r="1141" spans="1:6" ht="12.75">
      <c r="A1141" s="86"/>
      <c r="B1141" s="69" t="s">
        <v>627</v>
      </c>
      <c r="C1141" s="70" t="s">
        <v>577</v>
      </c>
      <c r="D1141" s="71">
        <v>2</v>
      </c>
      <c r="E1141" s="72">
        <v>3.5</v>
      </c>
      <c r="F1141" s="21">
        <f>PRODUCT(D1141*E1141)</f>
        <v>7</v>
      </c>
    </row>
    <row r="1142" spans="1:6" ht="25.5">
      <c r="A1142" s="70"/>
      <c r="B1142" s="10" t="s">
        <v>688</v>
      </c>
      <c r="C1142" s="70" t="s">
        <v>611</v>
      </c>
      <c r="D1142" s="71">
        <v>1</v>
      </c>
      <c r="E1142" s="101">
        <v>148.58000000000001</v>
      </c>
      <c r="F1142" s="21">
        <f>PRODUCT(D1142*E1142)</f>
        <v>148.58000000000001</v>
      </c>
    </row>
    <row r="1143" spans="1:6" ht="12.75">
      <c r="A1143" s="89"/>
      <c r="B1143" s="10" t="s">
        <v>697</v>
      </c>
      <c r="C1143" s="70" t="s">
        <v>611</v>
      </c>
      <c r="D1143" s="23">
        <v>1</v>
      </c>
      <c r="E1143" s="100">
        <v>73.239999999999995</v>
      </c>
      <c r="F1143" s="21">
        <f>PRODUCT(D1143*E1143)</f>
        <v>73.239999999999995</v>
      </c>
    </row>
    <row r="1144" spans="1:6" ht="12.75">
      <c r="A1144" s="89"/>
      <c r="B1144" s="10" t="s">
        <v>687</v>
      </c>
      <c r="C1144" s="70" t="s">
        <v>611</v>
      </c>
      <c r="D1144" s="23">
        <v>4</v>
      </c>
      <c r="E1144" s="101">
        <v>30</v>
      </c>
      <c r="F1144" s="21">
        <f>PRODUCT(D1144*E1144)</f>
        <v>120</v>
      </c>
    </row>
    <row r="1145" spans="1:6" ht="12.75">
      <c r="A1145" s="127" t="s">
        <v>571</v>
      </c>
      <c r="B1145" s="127"/>
      <c r="C1145" s="127"/>
      <c r="D1145" s="127"/>
      <c r="E1145" s="127"/>
      <c r="F1145" s="82">
        <f>SUM(F1140:F1141)</f>
        <v>22.04</v>
      </c>
    </row>
    <row r="1146" spans="1:6" ht="12.75">
      <c r="A1146" s="127" t="s">
        <v>572</v>
      </c>
      <c r="B1146" s="127"/>
      <c r="C1146" s="127"/>
      <c r="D1146" s="127"/>
      <c r="E1146" s="127"/>
      <c r="F1146" s="82">
        <f>SUM(F1142:F1144)</f>
        <v>341.82</v>
      </c>
    </row>
    <row r="1147" spans="1:6" ht="12.75">
      <c r="A1147" s="127" t="s">
        <v>573</v>
      </c>
      <c r="B1147" s="127"/>
      <c r="C1147" s="127"/>
      <c r="D1147" s="127"/>
      <c r="E1147" s="127"/>
      <c r="F1147" s="82">
        <f>SUM(F1145:F1146)</f>
        <v>363.86</v>
      </c>
    </row>
    <row r="1148" spans="1:6" ht="12.75">
      <c r="A1148" s="128" t="s">
        <v>574</v>
      </c>
      <c r="B1148" s="128"/>
      <c r="C1148" s="128"/>
      <c r="D1148" s="128"/>
      <c r="E1148" s="128"/>
      <c r="F1148" s="52">
        <f>PRODUCT(F1145*1.307)</f>
        <v>28.806279999999997</v>
      </c>
    </row>
    <row r="1149" spans="1:6" ht="12.75">
      <c r="A1149" s="127" t="s">
        <v>575</v>
      </c>
      <c r="B1149" s="127"/>
      <c r="C1149" s="127"/>
      <c r="D1149" s="127"/>
      <c r="E1149" s="127"/>
      <c r="F1149" s="52">
        <f>SUM(F1147:F1148)</f>
        <v>392.66628000000003</v>
      </c>
    </row>
    <row r="1150" spans="1:6" ht="12.75">
      <c r="A1150" s="99"/>
      <c r="B1150" s="74" t="s">
        <v>254</v>
      </c>
      <c r="C1150" s="42" t="s">
        <v>83</v>
      </c>
      <c r="D1150" s="85"/>
      <c r="E1150" s="79"/>
      <c r="F1150" s="80"/>
    </row>
    <row r="1151" spans="1:6" ht="12.75">
      <c r="A1151" s="86"/>
      <c r="B1151" s="69" t="s">
        <v>626</v>
      </c>
      <c r="C1151" s="70" t="s">
        <v>577</v>
      </c>
      <c r="D1151" s="71">
        <v>2</v>
      </c>
      <c r="E1151" s="72">
        <v>7.52</v>
      </c>
      <c r="F1151" s="21">
        <f>PRODUCT(D1151*E1151)</f>
        <v>15.04</v>
      </c>
    </row>
    <row r="1152" spans="1:6" ht="12.75">
      <c r="A1152" s="86"/>
      <c r="B1152" s="69" t="s">
        <v>627</v>
      </c>
      <c r="C1152" s="70" t="s">
        <v>577</v>
      </c>
      <c r="D1152" s="71">
        <v>2</v>
      </c>
      <c r="E1152" s="72">
        <v>3.5</v>
      </c>
      <c r="F1152" s="21">
        <f>PRODUCT(D1152*E1152)</f>
        <v>7</v>
      </c>
    </row>
    <row r="1153" spans="1:6" ht="25.5">
      <c r="A1153" s="70"/>
      <c r="B1153" s="10" t="s">
        <v>688</v>
      </c>
      <c r="C1153" s="70" t="s">
        <v>611</v>
      </c>
      <c r="D1153" s="71">
        <v>1</v>
      </c>
      <c r="E1153" s="101">
        <v>148.58000000000001</v>
      </c>
      <c r="F1153" s="21">
        <f>PRODUCT(D1153*E1153)</f>
        <v>148.58000000000001</v>
      </c>
    </row>
    <row r="1154" spans="1:6" ht="12.75">
      <c r="A1154" s="89"/>
      <c r="B1154" s="10" t="s">
        <v>697</v>
      </c>
      <c r="C1154" s="70" t="s">
        <v>611</v>
      </c>
      <c r="D1154" s="23">
        <v>1</v>
      </c>
      <c r="E1154" s="100">
        <v>73.239999999999995</v>
      </c>
      <c r="F1154" s="21">
        <f>PRODUCT(D1154*E1154)</f>
        <v>73.239999999999995</v>
      </c>
    </row>
    <row r="1155" spans="1:6" ht="12.75">
      <c r="A1155" s="89"/>
      <c r="B1155" s="10" t="s">
        <v>687</v>
      </c>
      <c r="C1155" s="70" t="s">
        <v>611</v>
      </c>
      <c r="D1155" s="23">
        <v>4</v>
      </c>
      <c r="E1155" s="101">
        <v>30</v>
      </c>
      <c r="F1155" s="21">
        <f>PRODUCT(D1155*E1155)</f>
        <v>120</v>
      </c>
    </row>
    <row r="1156" spans="1:6" ht="12.75">
      <c r="A1156" s="127" t="s">
        <v>571</v>
      </c>
      <c r="B1156" s="127"/>
      <c r="C1156" s="127"/>
      <c r="D1156" s="127"/>
      <c r="E1156" s="127"/>
      <c r="F1156" s="82">
        <f>SUM(F1151:F1152)</f>
        <v>22.04</v>
      </c>
    </row>
    <row r="1157" spans="1:6" ht="12.75">
      <c r="A1157" s="127" t="s">
        <v>572</v>
      </c>
      <c r="B1157" s="127"/>
      <c r="C1157" s="127"/>
      <c r="D1157" s="127"/>
      <c r="E1157" s="127"/>
      <c r="F1157" s="82">
        <f>SUM(F1153:F1155)</f>
        <v>341.82</v>
      </c>
    </row>
    <row r="1158" spans="1:6" ht="12.75">
      <c r="A1158" s="127" t="s">
        <v>573</v>
      </c>
      <c r="B1158" s="127"/>
      <c r="C1158" s="127"/>
      <c r="D1158" s="127"/>
      <c r="E1158" s="127"/>
      <c r="F1158" s="82">
        <f>SUM(F1156:F1157)</f>
        <v>363.86</v>
      </c>
    </row>
    <row r="1159" spans="1:6" ht="12.75">
      <c r="A1159" s="128" t="s">
        <v>574</v>
      </c>
      <c r="B1159" s="128"/>
      <c r="C1159" s="128"/>
      <c r="D1159" s="128"/>
      <c r="E1159" s="128"/>
      <c r="F1159" s="52">
        <f>PRODUCT(F1156*1.307)</f>
        <v>28.806279999999997</v>
      </c>
    </row>
    <row r="1160" spans="1:6" ht="12.75">
      <c r="A1160" s="127" t="s">
        <v>575</v>
      </c>
      <c r="B1160" s="127"/>
      <c r="C1160" s="127"/>
      <c r="D1160" s="127"/>
      <c r="E1160" s="127"/>
      <c r="F1160" s="52">
        <f>SUM(F1158:F1159)</f>
        <v>392.66628000000003</v>
      </c>
    </row>
    <row r="1161" spans="1:6" ht="12.75">
      <c r="A1161" s="99"/>
      <c r="B1161" s="74" t="s">
        <v>256</v>
      </c>
      <c r="C1161" s="42" t="s">
        <v>83</v>
      </c>
      <c r="D1161" s="85"/>
      <c r="E1161" s="79"/>
      <c r="F1161" s="80"/>
    </row>
    <row r="1162" spans="1:6" ht="12.75">
      <c r="A1162" s="86"/>
      <c r="B1162" s="69" t="s">
        <v>626</v>
      </c>
      <c r="C1162" s="70" t="s">
        <v>577</v>
      </c>
      <c r="D1162" s="71">
        <v>2</v>
      </c>
      <c r="E1162" s="72">
        <v>7.52</v>
      </c>
      <c r="F1162" s="21">
        <f>PRODUCT(D1162*E1162)</f>
        <v>15.04</v>
      </c>
    </row>
    <row r="1163" spans="1:6" ht="12.75">
      <c r="A1163" s="86"/>
      <c r="B1163" s="69" t="s">
        <v>627</v>
      </c>
      <c r="C1163" s="70" t="s">
        <v>577</v>
      </c>
      <c r="D1163" s="71">
        <v>2</v>
      </c>
      <c r="E1163" s="72">
        <v>3.5</v>
      </c>
      <c r="F1163" s="21">
        <f>PRODUCT(D1163*E1163)</f>
        <v>7</v>
      </c>
    </row>
    <row r="1164" spans="1:6" ht="25.5">
      <c r="A1164" s="70"/>
      <c r="B1164" s="10" t="s">
        <v>688</v>
      </c>
      <c r="C1164" s="70" t="s">
        <v>611</v>
      </c>
      <c r="D1164" s="71">
        <v>1</v>
      </c>
      <c r="E1164" s="101">
        <v>148.58000000000001</v>
      </c>
      <c r="F1164" s="21">
        <f>PRODUCT(D1164*E1164)</f>
        <v>148.58000000000001</v>
      </c>
    </row>
    <row r="1165" spans="1:6" ht="12.75">
      <c r="A1165" s="89"/>
      <c r="B1165" s="10" t="s">
        <v>697</v>
      </c>
      <c r="C1165" s="70" t="s">
        <v>611</v>
      </c>
      <c r="D1165" s="23">
        <v>1</v>
      </c>
      <c r="E1165" s="100">
        <v>73.239999999999995</v>
      </c>
      <c r="F1165" s="21">
        <f>PRODUCT(D1165*E1165)</f>
        <v>73.239999999999995</v>
      </c>
    </row>
    <row r="1166" spans="1:6" ht="12.75">
      <c r="A1166" s="89"/>
      <c r="B1166" s="10" t="s">
        <v>687</v>
      </c>
      <c r="C1166" s="70" t="s">
        <v>611</v>
      </c>
      <c r="D1166" s="23">
        <v>4</v>
      </c>
      <c r="E1166" s="101">
        <v>30</v>
      </c>
      <c r="F1166" s="21">
        <f>PRODUCT(D1166*E1166)</f>
        <v>120</v>
      </c>
    </row>
    <row r="1167" spans="1:6" ht="12.75">
      <c r="A1167" s="127" t="s">
        <v>571</v>
      </c>
      <c r="B1167" s="127"/>
      <c r="C1167" s="127"/>
      <c r="D1167" s="127"/>
      <c r="E1167" s="127"/>
      <c r="F1167" s="82">
        <f>SUM(F1162:F1163)</f>
        <v>22.04</v>
      </c>
    </row>
    <row r="1168" spans="1:6" ht="12.75">
      <c r="A1168" s="127" t="s">
        <v>572</v>
      </c>
      <c r="B1168" s="127"/>
      <c r="C1168" s="127"/>
      <c r="D1168" s="127"/>
      <c r="E1168" s="127"/>
      <c r="F1168" s="82">
        <f>SUM(F1164:F1166)</f>
        <v>341.82</v>
      </c>
    </row>
    <row r="1169" spans="1:6" ht="12.75">
      <c r="A1169" s="127" t="s">
        <v>573</v>
      </c>
      <c r="B1169" s="127"/>
      <c r="C1169" s="127"/>
      <c r="D1169" s="127"/>
      <c r="E1169" s="127"/>
      <c r="F1169" s="82">
        <f>SUM(F1167:F1168)</f>
        <v>363.86</v>
      </c>
    </row>
    <row r="1170" spans="1:6" ht="12.75">
      <c r="A1170" s="128" t="s">
        <v>574</v>
      </c>
      <c r="B1170" s="128"/>
      <c r="C1170" s="128"/>
      <c r="D1170" s="128"/>
      <c r="E1170" s="128"/>
      <c r="F1170" s="52">
        <f>PRODUCT(F1167*1.307)</f>
        <v>28.806279999999997</v>
      </c>
    </row>
    <row r="1171" spans="1:6" ht="12.75">
      <c r="A1171" s="127" t="s">
        <v>575</v>
      </c>
      <c r="B1171" s="127"/>
      <c r="C1171" s="127"/>
      <c r="D1171" s="127"/>
      <c r="E1171" s="127"/>
      <c r="F1171" s="52">
        <f>SUM(F1169:F1170)</f>
        <v>392.66628000000003</v>
      </c>
    </row>
    <row r="1172" spans="1:6" ht="12.75">
      <c r="A1172" s="96"/>
      <c r="B1172" s="102" t="s">
        <v>698</v>
      </c>
      <c r="C1172" s="42" t="s">
        <v>83</v>
      </c>
      <c r="D1172" s="85"/>
      <c r="E1172" s="79"/>
      <c r="F1172" s="80"/>
    </row>
    <row r="1173" spans="1:6" ht="12.75">
      <c r="A1173" s="86"/>
      <c r="B1173" s="69" t="s">
        <v>626</v>
      </c>
      <c r="C1173" s="70" t="s">
        <v>577</v>
      </c>
      <c r="D1173" s="71">
        <v>8</v>
      </c>
      <c r="E1173" s="72">
        <v>7.52</v>
      </c>
      <c r="F1173" s="21">
        <f>PRODUCT(D1173*E1173)</f>
        <v>60.16</v>
      </c>
    </row>
    <row r="1174" spans="1:6" ht="12.75">
      <c r="A1174" s="86"/>
      <c r="B1174" s="69" t="s">
        <v>627</v>
      </c>
      <c r="C1174" s="70" t="s">
        <v>577</v>
      </c>
      <c r="D1174" s="71">
        <v>8</v>
      </c>
      <c r="E1174" s="72">
        <v>3.5</v>
      </c>
      <c r="F1174" s="21">
        <f>PRODUCT(D1174*E1174)</f>
        <v>28</v>
      </c>
    </row>
    <row r="1175" spans="1:6" ht="12.75">
      <c r="A1175" s="70"/>
      <c r="B1175" s="103" t="s">
        <v>699</v>
      </c>
      <c r="C1175" s="70" t="s">
        <v>611</v>
      </c>
      <c r="D1175" s="71">
        <v>1</v>
      </c>
      <c r="E1175" s="101">
        <v>19557.13</v>
      </c>
      <c r="F1175" s="21">
        <f>PRODUCT(D1175*E1175)</f>
        <v>19557.13</v>
      </c>
    </row>
    <row r="1176" spans="1:6" ht="12.75">
      <c r="A1176" s="127" t="s">
        <v>571</v>
      </c>
      <c r="B1176" s="127"/>
      <c r="C1176" s="127"/>
      <c r="D1176" s="127"/>
      <c r="E1176" s="127"/>
      <c r="F1176" s="104">
        <f>SUM(F1173:F1174)</f>
        <v>88.16</v>
      </c>
    </row>
    <row r="1177" spans="1:6" ht="12.75">
      <c r="A1177" s="127" t="s">
        <v>572</v>
      </c>
      <c r="B1177" s="127"/>
      <c r="C1177" s="127"/>
      <c r="D1177" s="127"/>
      <c r="E1177" s="127"/>
      <c r="F1177" s="104">
        <f>SUM(F1175)</f>
        <v>19557.13</v>
      </c>
    </row>
    <row r="1178" spans="1:6" ht="12.75">
      <c r="A1178" s="127" t="s">
        <v>573</v>
      </c>
      <c r="B1178" s="127"/>
      <c r="C1178" s="127"/>
      <c r="D1178" s="127"/>
      <c r="E1178" s="127"/>
      <c r="F1178" s="104">
        <f>SUM(F1176:F1177)</f>
        <v>19645.29</v>
      </c>
    </row>
    <row r="1179" spans="1:6" ht="12.75">
      <c r="A1179" s="128" t="s">
        <v>574</v>
      </c>
      <c r="B1179" s="128"/>
      <c r="C1179" s="128"/>
      <c r="D1179" s="128"/>
      <c r="E1179" s="128"/>
      <c r="F1179" s="52">
        <f>PRODUCT(F1176*1.307)</f>
        <v>115.22511999999999</v>
      </c>
    </row>
    <row r="1180" spans="1:6" ht="12.75">
      <c r="A1180" s="127" t="s">
        <v>575</v>
      </c>
      <c r="B1180" s="127"/>
      <c r="C1180" s="127"/>
      <c r="D1180" s="127"/>
      <c r="E1180" s="127"/>
      <c r="F1180" s="52">
        <f>SUM(F1178:F1179)</f>
        <v>19760.51512</v>
      </c>
    </row>
    <row r="1181" spans="1:6" ht="12.75">
      <c r="A1181" s="42"/>
      <c r="B1181" s="102" t="s">
        <v>262</v>
      </c>
      <c r="C1181" s="42" t="s">
        <v>83</v>
      </c>
      <c r="D1181" s="85"/>
      <c r="E1181" s="79"/>
      <c r="F1181" s="80"/>
    </row>
    <row r="1182" spans="1:6" ht="12.75">
      <c r="A1182" s="86"/>
      <c r="B1182" s="69" t="s">
        <v>626</v>
      </c>
      <c r="C1182" s="70" t="s">
        <v>577</v>
      </c>
      <c r="D1182" s="71">
        <v>4</v>
      </c>
      <c r="E1182" s="72">
        <v>7.52</v>
      </c>
      <c r="F1182" s="21">
        <f>PRODUCT(D1182*E1182)</f>
        <v>30.08</v>
      </c>
    </row>
    <row r="1183" spans="1:6" ht="12.75">
      <c r="A1183" s="86"/>
      <c r="B1183" s="69" t="s">
        <v>627</v>
      </c>
      <c r="C1183" s="70" t="s">
        <v>577</v>
      </c>
      <c r="D1183" s="71">
        <v>1</v>
      </c>
      <c r="E1183" s="72">
        <v>3.5</v>
      </c>
      <c r="F1183" s="21">
        <f>PRODUCT(D1183*E1183)</f>
        <v>3.5</v>
      </c>
    </row>
    <row r="1184" spans="1:6" ht="12.75">
      <c r="A1184" s="70"/>
      <c r="B1184" s="103" t="s">
        <v>700</v>
      </c>
      <c r="C1184" s="70" t="s">
        <v>611</v>
      </c>
      <c r="D1184" s="71">
        <v>1</v>
      </c>
      <c r="E1184" s="72">
        <v>815.32</v>
      </c>
      <c r="F1184" s="21">
        <f>PRODUCT(D1184*E1184)</f>
        <v>815.32</v>
      </c>
    </row>
    <row r="1185" spans="1:6" ht="12.75">
      <c r="A1185" s="127" t="s">
        <v>571</v>
      </c>
      <c r="B1185" s="127"/>
      <c r="C1185" s="127"/>
      <c r="D1185" s="127"/>
      <c r="E1185" s="127"/>
      <c r="F1185" s="104">
        <f>SUM(F1182:F1183)</f>
        <v>33.58</v>
      </c>
    </row>
    <row r="1186" spans="1:6" ht="12.75">
      <c r="A1186" s="127" t="s">
        <v>572</v>
      </c>
      <c r="B1186" s="127"/>
      <c r="C1186" s="127"/>
      <c r="D1186" s="127"/>
      <c r="E1186" s="127"/>
      <c r="F1186" s="104">
        <f>SUM(F1184)</f>
        <v>815.32</v>
      </c>
    </row>
    <row r="1187" spans="1:6" ht="12.75">
      <c r="A1187" s="127" t="s">
        <v>573</v>
      </c>
      <c r="B1187" s="127"/>
      <c r="C1187" s="127"/>
      <c r="D1187" s="127"/>
      <c r="E1187" s="127"/>
      <c r="F1187" s="104">
        <f>SUM(F1185:F1186)</f>
        <v>848.90000000000009</v>
      </c>
    </row>
    <row r="1188" spans="1:6" ht="12.75">
      <c r="A1188" s="128" t="s">
        <v>574</v>
      </c>
      <c r="B1188" s="128"/>
      <c r="C1188" s="128"/>
      <c r="D1188" s="128"/>
      <c r="E1188" s="128"/>
      <c r="F1188" s="52">
        <f>PRODUCT(F1185*1.307)</f>
        <v>43.889059999999994</v>
      </c>
    </row>
    <row r="1189" spans="1:6" ht="12.75">
      <c r="A1189" s="127" t="s">
        <v>575</v>
      </c>
      <c r="B1189" s="127"/>
      <c r="C1189" s="127"/>
      <c r="D1189" s="127"/>
      <c r="E1189" s="127"/>
      <c r="F1189" s="52">
        <f>SUM(F1187:F1188)</f>
        <v>892.78906000000006</v>
      </c>
    </row>
    <row r="1190" spans="1:6" ht="12.75">
      <c r="A1190" s="87"/>
      <c r="B1190" s="74" t="s">
        <v>264</v>
      </c>
      <c r="C1190" s="42" t="s">
        <v>83</v>
      </c>
      <c r="D1190" s="85"/>
      <c r="E1190" s="79"/>
      <c r="F1190" s="80"/>
    </row>
    <row r="1191" spans="1:6" ht="12.75">
      <c r="A1191" s="86"/>
      <c r="B1191" s="69" t="s">
        <v>626</v>
      </c>
      <c r="C1191" s="70" t="s">
        <v>577</v>
      </c>
      <c r="D1191" s="71">
        <v>1.2</v>
      </c>
      <c r="E1191" s="72">
        <v>7.52</v>
      </c>
      <c r="F1191" s="21">
        <f>PRODUCT(D1191*E1191)</f>
        <v>9.0239999999999991</v>
      </c>
    </row>
    <row r="1192" spans="1:6" ht="12.75">
      <c r="A1192" s="86"/>
      <c r="B1192" s="69" t="s">
        <v>627</v>
      </c>
      <c r="C1192" s="70" t="s">
        <v>577</v>
      </c>
      <c r="D1192" s="71">
        <v>1.2</v>
      </c>
      <c r="E1192" s="72">
        <v>3.5</v>
      </c>
      <c r="F1192" s="21">
        <f>PRODUCT(D1192*E1192)</f>
        <v>4.2</v>
      </c>
    </row>
    <row r="1193" spans="1:6" ht="12.75">
      <c r="A1193" s="94"/>
      <c r="B1193" s="69" t="s">
        <v>264</v>
      </c>
      <c r="C1193" s="70" t="s">
        <v>611</v>
      </c>
      <c r="D1193" s="71">
        <v>1</v>
      </c>
      <c r="E1193" s="72">
        <v>21.25</v>
      </c>
      <c r="F1193" s="21">
        <f>PRODUCT(D1193*E1193)</f>
        <v>21.25</v>
      </c>
    </row>
    <row r="1194" spans="1:6" ht="12.75">
      <c r="A1194" s="127" t="s">
        <v>571</v>
      </c>
      <c r="B1194" s="127"/>
      <c r="C1194" s="127"/>
      <c r="D1194" s="127"/>
      <c r="E1194" s="127"/>
      <c r="F1194" s="104">
        <f>SUM(F1191:F1192)</f>
        <v>13.224</v>
      </c>
    </row>
    <row r="1195" spans="1:6" ht="12.75">
      <c r="A1195" s="127" t="s">
        <v>572</v>
      </c>
      <c r="B1195" s="127"/>
      <c r="C1195" s="127"/>
      <c r="D1195" s="127"/>
      <c r="E1195" s="127"/>
      <c r="F1195" s="104">
        <f>SUM(F1193)</f>
        <v>21.25</v>
      </c>
    </row>
    <row r="1196" spans="1:6" ht="12.75">
      <c r="A1196" s="127" t="s">
        <v>573</v>
      </c>
      <c r="B1196" s="127"/>
      <c r="C1196" s="127"/>
      <c r="D1196" s="127"/>
      <c r="E1196" s="127"/>
      <c r="F1196" s="104">
        <f>SUM(F1194:F1195)</f>
        <v>34.474000000000004</v>
      </c>
    </row>
    <row r="1197" spans="1:6" ht="12.75">
      <c r="A1197" s="128" t="s">
        <v>574</v>
      </c>
      <c r="B1197" s="128"/>
      <c r="C1197" s="128"/>
      <c r="D1197" s="128"/>
      <c r="E1197" s="128"/>
      <c r="F1197" s="52">
        <f>PRODUCT(F1194*1.307)</f>
        <v>17.283767999999998</v>
      </c>
    </row>
    <row r="1198" spans="1:6" ht="12.75">
      <c r="A1198" s="127" t="s">
        <v>575</v>
      </c>
      <c r="B1198" s="127"/>
      <c r="C1198" s="127"/>
      <c r="D1198" s="127"/>
      <c r="E1198" s="127"/>
      <c r="F1198" s="52">
        <f>SUM(F1196:F1197)</f>
        <v>51.757767999999999</v>
      </c>
    </row>
    <row r="1199" spans="1:6" ht="12.75">
      <c r="A1199" s="87"/>
      <c r="B1199" s="74" t="s">
        <v>266</v>
      </c>
      <c r="C1199" s="42" t="s">
        <v>83</v>
      </c>
      <c r="D1199" s="85"/>
      <c r="E1199" s="79"/>
      <c r="F1199" s="80"/>
    </row>
    <row r="1200" spans="1:6" ht="12.75">
      <c r="A1200" s="86"/>
      <c r="B1200" s="69" t="s">
        <v>626</v>
      </c>
      <c r="C1200" s="70" t="s">
        <v>577</v>
      </c>
      <c r="D1200" s="71">
        <v>0.08</v>
      </c>
      <c r="E1200" s="72">
        <v>7.52</v>
      </c>
      <c r="F1200" s="21">
        <f>PRODUCT(D1200*E1200)</f>
        <v>0.60160000000000002</v>
      </c>
    </row>
    <row r="1201" spans="1:6" ht="12.75">
      <c r="A1201" s="86"/>
      <c r="B1201" s="69" t="s">
        <v>627</v>
      </c>
      <c r="C1201" s="70" t="s">
        <v>577</v>
      </c>
      <c r="D1201" s="71">
        <v>0.08</v>
      </c>
      <c r="E1201" s="72">
        <v>3.5</v>
      </c>
      <c r="F1201" s="21">
        <f>PRODUCT(D1201*E1201)</f>
        <v>0.28000000000000003</v>
      </c>
    </row>
    <row r="1202" spans="1:6" ht="12.75">
      <c r="A1202" s="94"/>
      <c r="B1202" s="69" t="s">
        <v>266</v>
      </c>
      <c r="C1202" s="70" t="s">
        <v>611</v>
      </c>
      <c r="D1202" s="71">
        <v>1</v>
      </c>
      <c r="E1202" s="72">
        <v>2.86</v>
      </c>
      <c r="F1202" s="21">
        <f>PRODUCT(D1202*E1202)</f>
        <v>2.86</v>
      </c>
    </row>
    <row r="1203" spans="1:6" ht="12.75">
      <c r="A1203" s="127" t="s">
        <v>571</v>
      </c>
      <c r="B1203" s="127"/>
      <c r="C1203" s="127"/>
      <c r="D1203" s="127"/>
      <c r="E1203" s="127"/>
      <c r="F1203" s="104">
        <f>SUM(F1200:F1201)</f>
        <v>0.88160000000000005</v>
      </c>
    </row>
    <row r="1204" spans="1:6" ht="12.75">
      <c r="A1204" s="127" t="s">
        <v>572</v>
      </c>
      <c r="B1204" s="127"/>
      <c r="C1204" s="127"/>
      <c r="D1204" s="127"/>
      <c r="E1204" s="127"/>
      <c r="F1204" s="104">
        <f>SUM(F1202)</f>
        <v>2.86</v>
      </c>
    </row>
    <row r="1205" spans="1:6" ht="12.75">
      <c r="A1205" s="127" t="s">
        <v>573</v>
      </c>
      <c r="B1205" s="127"/>
      <c r="C1205" s="127"/>
      <c r="D1205" s="127"/>
      <c r="E1205" s="127"/>
      <c r="F1205" s="104">
        <f>SUM(F1203:F1204)</f>
        <v>3.7416</v>
      </c>
    </row>
    <row r="1206" spans="1:6" ht="12.75">
      <c r="A1206" s="128" t="s">
        <v>574</v>
      </c>
      <c r="B1206" s="128"/>
      <c r="C1206" s="128"/>
      <c r="D1206" s="128"/>
      <c r="E1206" s="128"/>
      <c r="F1206" s="52">
        <f>PRODUCT(F1203*1.307)</f>
        <v>1.1522512</v>
      </c>
    </row>
    <row r="1207" spans="1:6" ht="12.75">
      <c r="A1207" s="127" t="s">
        <v>575</v>
      </c>
      <c r="B1207" s="127"/>
      <c r="C1207" s="127"/>
      <c r="D1207" s="127"/>
      <c r="E1207" s="127"/>
      <c r="F1207" s="52">
        <f>SUM(F1205:F1206)</f>
        <v>4.8938512000000003</v>
      </c>
    </row>
    <row r="1208" spans="1:6" ht="12.75">
      <c r="A1208" s="42"/>
      <c r="B1208" s="105" t="s">
        <v>268</v>
      </c>
      <c r="C1208" s="42" t="s">
        <v>83</v>
      </c>
      <c r="D1208" s="85"/>
      <c r="E1208" s="79"/>
      <c r="F1208" s="80"/>
    </row>
    <row r="1209" spans="1:6" ht="12.75">
      <c r="A1209" s="86"/>
      <c r="B1209" s="69" t="s">
        <v>626</v>
      </c>
      <c r="C1209" s="70" t="s">
        <v>577</v>
      </c>
      <c r="D1209" s="71">
        <v>4</v>
      </c>
      <c r="E1209" s="72">
        <v>7.52</v>
      </c>
      <c r="F1209" s="21">
        <f>PRODUCT(D1209*E1209)</f>
        <v>30.08</v>
      </c>
    </row>
    <row r="1210" spans="1:6" ht="12.75">
      <c r="A1210" s="86"/>
      <c r="B1210" s="69" t="s">
        <v>627</v>
      </c>
      <c r="C1210" s="70" t="s">
        <v>577</v>
      </c>
      <c r="D1210" s="71">
        <v>1.8</v>
      </c>
      <c r="E1210" s="72">
        <v>3.5</v>
      </c>
      <c r="F1210" s="21">
        <f>PRODUCT(D1210*E1210)</f>
        <v>6.3</v>
      </c>
    </row>
    <row r="1211" spans="1:6" ht="12.75">
      <c r="A1211" s="70"/>
      <c r="B1211" s="106" t="s">
        <v>701</v>
      </c>
      <c r="C1211" s="70" t="s">
        <v>611</v>
      </c>
      <c r="D1211" s="71">
        <v>1</v>
      </c>
      <c r="E1211" s="72">
        <v>1062.55</v>
      </c>
      <c r="F1211" s="21">
        <f>PRODUCT(D1211*E1211)</f>
        <v>1062.55</v>
      </c>
    </row>
    <row r="1212" spans="1:6" ht="12.75">
      <c r="A1212" s="127" t="s">
        <v>571</v>
      </c>
      <c r="B1212" s="127"/>
      <c r="C1212" s="127"/>
      <c r="D1212" s="127"/>
      <c r="E1212" s="127"/>
      <c r="F1212" s="104">
        <f>SUM(F1209:F1210)</f>
        <v>36.379999999999995</v>
      </c>
    </row>
    <row r="1213" spans="1:6" ht="12.75">
      <c r="A1213" s="127" t="s">
        <v>572</v>
      </c>
      <c r="B1213" s="127"/>
      <c r="C1213" s="127"/>
      <c r="D1213" s="127"/>
      <c r="E1213" s="127"/>
      <c r="F1213" s="104">
        <f>SUM(F1211)</f>
        <v>1062.55</v>
      </c>
    </row>
    <row r="1214" spans="1:6" ht="12.75">
      <c r="A1214" s="127" t="s">
        <v>573</v>
      </c>
      <c r="B1214" s="127"/>
      <c r="C1214" s="127"/>
      <c r="D1214" s="127"/>
      <c r="E1214" s="127"/>
      <c r="F1214" s="104">
        <f>SUM(F1212:F1213)</f>
        <v>1098.9299999999998</v>
      </c>
    </row>
    <row r="1215" spans="1:6" ht="12.75">
      <c r="A1215" s="128" t="s">
        <v>574</v>
      </c>
      <c r="B1215" s="128"/>
      <c r="C1215" s="128"/>
      <c r="D1215" s="128"/>
      <c r="E1215" s="128"/>
      <c r="F1215" s="52">
        <f>PRODUCT(F1212*1.307)</f>
        <v>47.548659999999991</v>
      </c>
    </row>
    <row r="1216" spans="1:6" ht="12.75">
      <c r="A1216" s="127" t="s">
        <v>575</v>
      </c>
      <c r="B1216" s="127"/>
      <c r="C1216" s="127"/>
      <c r="D1216" s="127"/>
      <c r="E1216" s="127"/>
      <c r="F1216" s="52">
        <f>SUM(F1214:F1215)</f>
        <v>1146.4786599999998</v>
      </c>
    </row>
    <row r="1217" spans="1:6" ht="12.75">
      <c r="A1217" s="42"/>
      <c r="B1217" s="74" t="s">
        <v>270</v>
      </c>
      <c r="C1217" s="42" t="s">
        <v>83</v>
      </c>
      <c r="D1217" s="85"/>
      <c r="E1217" s="79"/>
      <c r="F1217" s="80"/>
    </row>
    <row r="1218" spans="1:6" ht="12.75">
      <c r="A1218" s="86"/>
      <c r="B1218" s="69" t="s">
        <v>626</v>
      </c>
      <c r="C1218" s="70" t="s">
        <v>577</v>
      </c>
      <c r="D1218" s="71">
        <v>0.7</v>
      </c>
      <c r="E1218" s="72">
        <v>7.52</v>
      </c>
      <c r="F1218" s="21">
        <f>PRODUCT(D1218*E1218)</f>
        <v>5.2639999999999993</v>
      </c>
    </row>
    <row r="1219" spans="1:6" ht="12.75">
      <c r="A1219" s="86"/>
      <c r="B1219" s="69" t="s">
        <v>627</v>
      </c>
      <c r="C1219" s="70" t="s">
        <v>577</v>
      </c>
      <c r="D1219" s="71">
        <v>0.4</v>
      </c>
      <c r="E1219" s="72">
        <v>3.5</v>
      </c>
      <c r="F1219" s="21">
        <f>PRODUCT(D1219*E1219)</f>
        <v>1.4000000000000001</v>
      </c>
    </row>
    <row r="1220" spans="1:6" ht="12.75">
      <c r="A1220" s="70"/>
      <c r="B1220" s="69" t="s">
        <v>702</v>
      </c>
      <c r="C1220" s="70" t="s">
        <v>611</v>
      </c>
      <c r="D1220" s="71">
        <v>1</v>
      </c>
      <c r="E1220" s="72">
        <v>11.92</v>
      </c>
      <c r="F1220" s="21">
        <f>PRODUCT(D1220*E1220)</f>
        <v>11.92</v>
      </c>
    </row>
    <row r="1221" spans="1:6" ht="12.75">
      <c r="A1221" s="127" t="s">
        <v>571</v>
      </c>
      <c r="B1221" s="127"/>
      <c r="C1221" s="127"/>
      <c r="D1221" s="127"/>
      <c r="E1221" s="127"/>
      <c r="F1221" s="104">
        <f>SUM(F1218:F1219)</f>
        <v>6.6639999999999997</v>
      </c>
    </row>
    <row r="1222" spans="1:6" ht="12.75">
      <c r="A1222" s="127" t="s">
        <v>572</v>
      </c>
      <c r="B1222" s="127"/>
      <c r="C1222" s="127"/>
      <c r="D1222" s="127"/>
      <c r="E1222" s="127"/>
      <c r="F1222" s="104">
        <f>SUM(F1220)</f>
        <v>11.92</v>
      </c>
    </row>
    <row r="1223" spans="1:6" ht="12.75">
      <c r="A1223" s="127" t="s">
        <v>573</v>
      </c>
      <c r="B1223" s="127"/>
      <c r="C1223" s="127"/>
      <c r="D1223" s="127"/>
      <c r="E1223" s="127"/>
      <c r="F1223" s="104">
        <f>SUM(F1221:F1222)</f>
        <v>18.584</v>
      </c>
    </row>
    <row r="1224" spans="1:6" ht="12.75">
      <c r="A1224" s="128" t="s">
        <v>574</v>
      </c>
      <c r="B1224" s="128"/>
      <c r="C1224" s="128"/>
      <c r="D1224" s="128"/>
      <c r="E1224" s="128"/>
      <c r="F1224" s="52">
        <f>PRODUCT(F1221*1.307)</f>
        <v>8.7098479999999991</v>
      </c>
    </row>
    <row r="1225" spans="1:6" ht="12.75">
      <c r="A1225" s="127" t="s">
        <v>575</v>
      </c>
      <c r="B1225" s="127"/>
      <c r="C1225" s="127"/>
      <c r="D1225" s="127"/>
      <c r="E1225" s="127"/>
      <c r="F1225" s="52">
        <f>SUM(F1223:F1224)</f>
        <v>27.293847999999997</v>
      </c>
    </row>
    <row r="1226" spans="1:6" ht="12.75">
      <c r="A1226" s="42"/>
      <c r="B1226" s="105" t="s">
        <v>272</v>
      </c>
      <c r="C1226" s="42" t="s">
        <v>83</v>
      </c>
      <c r="D1226" s="85"/>
      <c r="E1226" s="79"/>
      <c r="F1226" s="80"/>
    </row>
    <row r="1227" spans="1:6" ht="12.75">
      <c r="A1227" s="86"/>
      <c r="B1227" s="69" t="s">
        <v>626</v>
      </c>
      <c r="C1227" s="70" t="s">
        <v>577</v>
      </c>
      <c r="D1227" s="71">
        <v>0.15</v>
      </c>
      <c r="E1227" s="72">
        <v>7.52</v>
      </c>
      <c r="F1227" s="21">
        <f>PRODUCT(D1227*E1227)</f>
        <v>1.1279999999999999</v>
      </c>
    </row>
    <row r="1228" spans="1:6" ht="12.75">
      <c r="A1228" s="86"/>
      <c r="B1228" s="69" t="s">
        <v>627</v>
      </c>
      <c r="C1228" s="70" t="s">
        <v>577</v>
      </c>
      <c r="D1228" s="71">
        <v>0.15</v>
      </c>
      <c r="E1228" s="72">
        <v>3.5</v>
      </c>
      <c r="F1228" s="21">
        <f>PRODUCT(D1228*E1228)</f>
        <v>0.52500000000000002</v>
      </c>
    </row>
    <row r="1229" spans="1:6" ht="12.75">
      <c r="A1229" s="94"/>
      <c r="B1229" s="106" t="s">
        <v>703</v>
      </c>
      <c r="C1229" s="70" t="s">
        <v>611</v>
      </c>
      <c r="D1229" s="71">
        <v>1</v>
      </c>
      <c r="E1229" s="72">
        <v>26.6</v>
      </c>
      <c r="F1229" s="21">
        <f>PRODUCT(D1229*E1229)</f>
        <v>26.6</v>
      </c>
    </row>
    <row r="1230" spans="1:6" ht="12.75">
      <c r="A1230" s="127" t="s">
        <v>571</v>
      </c>
      <c r="B1230" s="127"/>
      <c r="C1230" s="127"/>
      <c r="D1230" s="127"/>
      <c r="E1230" s="127"/>
      <c r="F1230" s="104">
        <f>SUM(F1227:F1228)</f>
        <v>1.653</v>
      </c>
    </row>
    <row r="1231" spans="1:6" ht="12.75">
      <c r="A1231" s="127" t="s">
        <v>572</v>
      </c>
      <c r="B1231" s="127"/>
      <c r="C1231" s="127"/>
      <c r="D1231" s="127"/>
      <c r="E1231" s="127"/>
      <c r="F1231" s="104">
        <f>SUM(F1229)</f>
        <v>26.6</v>
      </c>
    </row>
    <row r="1232" spans="1:6" ht="12.75">
      <c r="A1232" s="127" t="s">
        <v>573</v>
      </c>
      <c r="B1232" s="127"/>
      <c r="C1232" s="127"/>
      <c r="D1232" s="127"/>
      <c r="E1232" s="127"/>
      <c r="F1232" s="104">
        <f>SUM(F1230:F1231)</f>
        <v>28.253</v>
      </c>
    </row>
    <row r="1233" spans="1:6" ht="12.75">
      <c r="A1233" s="128" t="s">
        <v>574</v>
      </c>
      <c r="B1233" s="128"/>
      <c r="C1233" s="128"/>
      <c r="D1233" s="128"/>
      <c r="E1233" s="128"/>
      <c r="F1233" s="52">
        <f>PRODUCT(F1230*1.307)</f>
        <v>2.1604709999999998</v>
      </c>
    </row>
    <row r="1234" spans="1:6" ht="12.75">
      <c r="A1234" s="127" t="s">
        <v>575</v>
      </c>
      <c r="B1234" s="127"/>
      <c r="C1234" s="127"/>
      <c r="D1234" s="127"/>
      <c r="E1234" s="127"/>
      <c r="F1234" s="52">
        <f>SUM(F1232:F1233)</f>
        <v>30.413471000000001</v>
      </c>
    </row>
    <row r="1235" spans="1:6" ht="12.75">
      <c r="A1235" s="42"/>
      <c r="B1235" s="105" t="s">
        <v>274</v>
      </c>
      <c r="C1235" s="42" t="s">
        <v>103</v>
      </c>
      <c r="D1235" s="85"/>
      <c r="E1235" s="79"/>
      <c r="F1235" s="80"/>
    </row>
    <row r="1236" spans="1:6" ht="12.75">
      <c r="A1236" s="86"/>
      <c r="B1236" s="69" t="s">
        <v>704</v>
      </c>
      <c r="C1236" s="70" t="s">
        <v>577</v>
      </c>
      <c r="D1236" s="71">
        <v>2</v>
      </c>
      <c r="E1236" s="72">
        <v>4.4000000000000004</v>
      </c>
      <c r="F1236" s="21">
        <f t="shared" ref="F1236:F1241" si="27">PRODUCT(D1236*E1236)</f>
        <v>8.8000000000000007</v>
      </c>
    </row>
    <row r="1237" spans="1:6" ht="12.75">
      <c r="A1237" s="86"/>
      <c r="B1237" s="69" t="s">
        <v>603</v>
      </c>
      <c r="C1237" s="70" t="s">
        <v>577</v>
      </c>
      <c r="D1237" s="71">
        <v>2</v>
      </c>
      <c r="E1237" s="72">
        <v>3.26</v>
      </c>
      <c r="F1237" s="21">
        <f t="shared" si="27"/>
        <v>6.52</v>
      </c>
    </row>
    <row r="1238" spans="1:6" ht="12.75">
      <c r="A1238" s="94"/>
      <c r="B1238" s="69" t="s">
        <v>705</v>
      </c>
      <c r="C1238" s="70" t="s">
        <v>706</v>
      </c>
      <c r="D1238" s="71">
        <v>0.05</v>
      </c>
      <c r="E1238" s="72">
        <v>160</v>
      </c>
      <c r="F1238" s="21">
        <f t="shared" si="27"/>
        <v>8</v>
      </c>
    </row>
    <row r="1239" spans="1:6" ht="12.75">
      <c r="A1239" s="94"/>
      <c r="B1239" s="69" t="s">
        <v>707</v>
      </c>
      <c r="C1239" s="70" t="s">
        <v>708</v>
      </c>
      <c r="D1239" s="71">
        <v>0.18</v>
      </c>
      <c r="E1239" s="72">
        <v>20</v>
      </c>
      <c r="F1239" s="21">
        <f t="shared" si="27"/>
        <v>3.5999999999999996</v>
      </c>
    </row>
    <row r="1240" spans="1:6" ht="12.75">
      <c r="A1240" s="94"/>
      <c r="B1240" s="69" t="s">
        <v>709</v>
      </c>
      <c r="C1240" s="70" t="s">
        <v>708</v>
      </c>
      <c r="D1240" s="71">
        <v>0.36</v>
      </c>
      <c r="E1240" s="72">
        <v>9</v>
      </c>
      <c r="F1240" s="21">
        <f t="shared" si="27"/>
        <v>3.2399999999999998</v>
      </c>
    </row>
    <row r="1241" spans="1:6" ht="12.75">
      <c r="A1241" s="94"/>
      <c r="B1241" s="69" t="s">
        <v>710</v>
      </c>
      <c r="C1241" s="70" t="s">
        <v>634</v>
      </c>
      <c r="D1241" s="71">
        <v>1</v>
      </c>
      <c r="E1241" s="72">
        <v>8.07</v>
      </c>
      <c r="F1241" s="21">
        <f t="shared" si="27"/>
        <v>8.07</v>
      </c>
    </row>
    <row r="1242" spans="1:6" ht="12.75">
      <c r="A1242" s="127" t="s">
        <v>571</v>
      </c>
      <c r="B1242" s="127"/>
      <c r="C1242" s="127"/>
      <c r="D1242" s="127"/>
      <c r="E1242" s="127"/>
      <c r="F1242" s="104">
        <f>SUM(F1236:F1237)</f>
        <v>15.32</v>
      </c>
    </row>
    <row r="1243" spans="1:6" ht="12.75">
      <c r="A1243" s="127" t="s">
        <v>572</v>
      </c>
      <c r="B1243" s="127"/>
      <c r="C1243" s="127"/>
      <c r="D1243" s="127"/>
      <c r="E1243" s="127"/>
      <c r="F1243" s="104">
        <f>SUM(F1238:F1241)</f>
        <v>22.91</v>
      </c>
    </row>
    <row r="1244" spans="1:6" ht="12.75">
      <c r="A1244" s="127" t="s">
        <v>573</v>
      </c>
      <c r="B1244" s="127"/>
      <c r="C1244" s="127"/>
      <c r="D1244" s="127"/>
      <c r="E1244" s="127"/>
      <c r="F1244" s="104">
        <f>SUM(F1242:F1243)</f>
        <v>38.230000000000004</v>
      </c>
    </row>
    <row r="1245" spans="1:6" ht="12.75">
      <c r="A1245" s="128" t="s">
        <v>574</v>
      </c>
      <c r="B1245" s="128"/>
      <c r="C1245" s="128"/>
      <c r="D1245" s="128"/>
      <c r="E1245" s="128"/>
      <c r="F1245" s="52">
        <f>PRODUCT(F1242*1.307)</f>
        <v>20.023239999999998</v>
      </c>
    </row>
    <row r="1246" spans="1:6" ht="12.75">
      <c r="A1246" s="127" t="s">
        <v>575</v>
      </c>
      <c r="B1246" s="127"/>
      <c r="C1246" s="127"/>
      <c r="D1246" s="127"/>
      <c r="E1246" s="127"/>
      <c r="F1246" s="52">
        <f>SUM(F1244:F1245)</f>
        <v>58.253240000000005</v>
      </c>
    </row>
    <row r="1247" spans="1:6" ht="12.75">
      <c r="A1247" s="42"/>
      <c r="B1247" s="105" t="s">
        <v>276</v>
      </c>
      <c r="C1247" s="42" t="s">
        <v>103</v>
      </c>
      <c r="D1247" s="85"/>
      <c r="E1247" s="79"/>
      <c r="F1247" s="80"/>
    </row>
    <row r="1248" spans="1:6" ht="12.75">
      <c r="A1248" s="86"/>
      <c r="B1248" s="69" t="s">
        <v>626</v>
      </c>
      <c r="C1248" s="70" t="s">
        <v>577</v>
      </c>
      <c r="D1248" s="71">
        <v>0.2</v>
      </c>
      <c r="E1248" s="72">
        <v>7.52</v>
      </c>
      <c r="F1248" s="21">
        <f>PRODUCT(D1248*E1248)</f>
        <v>1.504</v>
      </c>
    </row>
    <row r="1249" spans="1:6" ht="12.75">
      <c r="A1249" s="86"/>
      <c r="B1249" s="69" t="s">
        <v>627</v>
      </c>
      <c r="C1249" s="70" t="s">
        <v>577</v>
      </c>
      <c r="D1249" s="71">
        <v>0.2</v>
      </c>
      <c r="E1249" s="72">
        <v>3.5</v>
      </c>
      <c r="F1249" s="21">
        <f>PRODUCT(D1249*E1249)</f>
        <v>0.70000000000000007</v>
      </c>
    </row>
    <row r="1250" spans="1:6" ht="12.75">
      <c r="A1250" s="94"/>
      <c r="B1250" s="106" t="s">
        <v>711</v>
      </c>
      <c r="C1250" s="70" t="s">
        <v>634</v>
      </c>
      <c r="D1250" s="71">
        <v>1</v>
      </c>
      <c r="E1250" s="72">
        <v>105.9</v>
      </c>
      <c r="F1250" s="21">
        <f>PRODUCT(D1250*E1250)</f>
        <v>105.9</v>
      </c>
    </row>
    <row r="1251" spans="1:6" ht="12.75">
      <c r="A1251" s="127" t="s">
        <v>571</v>
      </c>
      <c r="B1251" s="127"/>
      <c r="C1251" s="127"/>
      <c r="D1251" s="127"/>
      <c r="E1251" s="127"/>
      <c r="F1251" s="104">
        <f>SUM(F1248:F1249)</f>
        <v>2.2040000000000002</v>
      </c>
    </row>
    <row r="1252" spans="1:6" ht="12.75">
      <c r="A1252" s="127" t="s">
        <v>572</v>
      </c>
      <c r="B1252" s="127"/>
      <c r="C1252" s="127"/>
      <c r="D1252" s="127"/>
      <c r="E1252" s="127"/>
      <c r="F1252" s="104">
        <f>SUM(F1250)</f>
        <v>105.9</v>
      </c>
    </row>
    <row r="1253" spans="1:6" ht="12.75">
      <c r="A1253" s="127" t="s">
        <v>573</v>
      </c>
      <c r="B1253" s="127"/>
      <c r="C1253" s="127"/>
      <c r="D1253" s="127"/>
      <c r="E1253" s="127"/>
      <c r="F1253" s="104">
        <f>SUM(F1251:F1252)</f>
        <v>108.104</v>
      </c>
    </row>
    <row r="1254" spans="1:6" ht="12.75">
      <c r="A1254" s="128" t="s">
        <v>574</v>
      </c>
      <c r="B1254" s="128"/>
      <c r="C1254" s="128"/>
      <c r="D1254" s="128"/>
      <c r="E1254" s="128"/>
      <c r="F1254" s="52">
        <f>PRODUCT(F1251*1.307)</f>
        <v>2.8806280000000002</v>
      </c>
    </row>
    <row r="1255" spans="1:6" ht="12.75">
      <c r="A1255" s="127" t="s">
        <v>575</v>
      </c>
      <c r="B1255" s="127"/>
      <c r="C1255" s="127"/>
      <c r="D1255" s="127"/>
      <c r="E1255" s="127"/>
      <c r="F1255" s="52">
        <f>SUM(F1253:F1254)</f>
        <v>110.984628</v>
      </c>
    </row>
    <row r="1256" spans="1:6" ht="12.75">
      <c r="A1256" s="42"/>
      <c r="B1256" s="105" t="s">
        <v>278</v>
      </c>
      <c r="C1256" s="42" t="s">
        <v>279</v>
      </c>
      <c r="D1256" s="85"/>
      <c r="E1256" s="79"/>
      <c r="F1256" s="80"/>
    </row>
    <row r="1257" spans="1:6" ht="12.75">
      <c r="A1257" s="86"/>
      <c r="B1257" s="69" t="s">
        <v>704</v>
      </c>
      <c r="C1257" s="70" t="s">
        <v>577</v>
      </c>
      <c r="D1257" s="71">
        <v>0.8</v>
      </c>
      <c r="E1257" s="72">
        <v>4.4000000000000004</v>
      </c>
      <c r="F1257" s="21">
        <f>PRODUCT(D1257*E1257)</f>
        <v>3.5200000000000005</v>
      </c>
    </row>
    <row r="1258" spans="1:6" ht="12.75">
      <c r="A1258" s="86"/>
      <c r="B1258" s="69" t="s">
        <v>603</v>
      </c>
      <c r="C1258" s="70" t="s">
        <v>577</v>
      </c>
      <c r="D1258" s="71">
        <v>0.5</v>
      </c>
      <c r="E1258" s="72">
        <v>3.26</v>
      </c>
      <c r="F1258" s="21">
        <f>PRODUCT(D1258*E1258)</f>
        <v>1.63</v>
      </c>
    </row>
    <row r="1259" spans="1:6" ht="12.75">
      <c r="A1259" s="94"/>
      <c r="B1259" s="106" t="s">
        <v>712</v>
      </c>
      <c r="C1259" s="70" t="s">
        <v>611</v>
      </c>
      <c r="D1259" s="71">
        <v>1</v>
      </c>
      <c r="E1259" s="72">
        <v>30.35</v>
      </c>
      <c r="F1259" s="21">
        <f>PRODUCT(D1259*E1259)</f>
        <v>30.35</v>
      </c>
    </row>
    <row r="1260" spans="1:6" ht="12.75">
      <c r="A1260" s="127" t="s">
        <v>571</v>
      </c>
      <c r="B1260" s="127"/>
      <c r="C1260" s="127"/>
      <c r="D1260" s="127"/>
      <c r="E1260" s="127"/>
      <c r="F1260" s="104">
        <f>SUM(F1257:F1258)</f>
        <v>5.15</v>
      </c>
    </row>
    <row r="1261" spans="1:6" ht="12.75">
      <c r="A1261" s="127" t="s">
        <v>572</v>
      </c>
      <c r="B1261" s="127"/>
      <c r="C1261" s="127"/>
      <c r="D1261" s="127"/>
      <c r="E1261" s="127"/>
      <c r="F1261" s="104">
        <f>SUM(F1259)</f>
        <v>30.35</v>
      </c>
    </row>
    <row r="1262" spans="1:6" ht="12.75">
      <c r="A1262" s="127" t="s">
        <v>573</v>
      </c>
      <c r="B1262" s="127"/>
      <c r="C1262" s="127"/>
      <c r="D1262" s="127"/>
      <c r="E1262" s="127"/>
      <c r="F1262" s="104">
        <f>SUM(F1260:F1261)</f>
        <v>35.5</v>
      </c>
    </row>
    <row r="1263" spans="1:6" ht="12.75">
      <c r="A1263" s="128" t="s">
        <v>574</v>
      </c>
      <c r="B1263" s="128"/>
      <c r="C1263" s="128"/>
      <c r="D1263" s="128"/>
      <c r="E1263" s="128"/>
      <c r="F1263" s="52">
        <f>PRODUCT(F1260*1.307)</f>
        <v>6.7310499999999998</v>
      </c>
    </row>
    <row r="1264" spans="1:6" ht="12.75">
      <c r="A1264" s="127" t="s">
        <v>575</v>
      </c>
      <c r="B1264" s="127"/>
      <c r="C1264" s="127"/>
      <c r="D1264" s="127"/>
      <c r="E1264" s="127"/>
      <c r="F1264" s="52">
        <f>SUM(F1262:F1263)</f>
        <v>42.231049999999996</v>
      </c>
    </row>
    <row r="1265" spans="1:6" ht="12.75">
      <c r="A1265" s="42"/>
      <c r="B1265" s="105" t="s">
        <v>281</v>
      </c>
      <c r="C1265" s="42" t="s">
        <v>83</v>
      </c>
      <c r="D1265" s="85"/>
      <c r="E1265" s="79"/>
      <c r="F1265" s="80"/>
    </row>
    <row r="1266" spans="1:6" ht="12.75">
      <c r="A1266" s="86"/>
      <c r="B1266" s="69" t="s">
        <v>626</v>
      </c>
      <c r="C1266" s="70" t="s">
        <v>577</v>
      </c>
      <c r="D1266" s="71">
        <v>0.15</v>
      </c>
      <c r="E1266" s="72">
        <v>7.52</v>
      </c>
      <c r="F1266" s="21">
        <f>PRODUCT(D1266*E1266)</f>
        <v>1.1279999999999999</v>
      </c>
    </row>
    <row r="1267" spans="1:6" ht="12.75">
      <c r="A1267" s="86"/>
      <c r="B1267" s="69" t="s">
        <v>627</v>
      </c>
      <c r="C1267" s="70" t="s">
        <v>577</v>
      </c>
      <c r="D1267" s="71">
        <v>0.15</v>
      </c>
      <c r="E1267" s="72">
        <v>3.5</v>
      </c>
      <c r="F1267" s="21">
        <f>PRODUCT(D1267*E1267)</f>
        <v>0.52500000000000002</v>
      </c>
    </row>
    <row r="1268" spans="1:6" ht="12.75">
      <c r="A1268" s="94"/>
      <c r="B1268" s="106" t="s">
        <v>713</v>
      </c>
      <c r="C1268" s="70" t="s">
        <v>611</v>
      </c>
      <c r="D1268" s="71">
        <v>1</v>
      </c>
      <c r="E1268" s="72">
        <v>71.83</v>
      </c>
      <c r="F1268" s="21">
        <f>PRODUCT(D1268*E1268)</f>
        <v>71.83</v>
      </c>
    </row>
    <row r="1269" spans="1:6" ht="12.75">
      <c r="A1269" s="127" t="s">
        <v>571</v>
      </c>
      <c r="B1269" s="127"/>
      <c r="C1269" s="127"/>
      <c r="D1269" s="127"/>
      <c r="E1269" s="127"/>
      <c r="F1269" s="104">
        <f>SUM(F1266:F1267)</f>
        <v>1.653</v>
      </c>
    </row>
    <row r="1270" spans="1:6" ht="12.75">
      <c r="A1270" s="127" t="s">
        <v>572</v>
      </c>
      <c r="B1270" s="127"/>
      <c r="C1270" s="127"/>
      <c r="D1270" s="127"/>
      <c r="E1270" s="127"/>
      <c r="F1270" s="104">
        <f>SUM(F1268)</f>
        <v>71.83</v>
      </c>
    </row>
    <row r="1271" spans="1:6" ht="12.75">
      <c r="A1271" s="127" t="s">
        <v>573</v>
      </c>
      <c r="B1271" s="127"/>
      <c r="C1271" s="127"/>
      <c r="D1271" s="127"/>
      <c r="E1271" s="127"/>
      <c r="F1271" s="104">
        <f>SUM(F1269:F1270)</f>
        <v>73.483000000000004</v>
      </c>
    </row>
    <row r="1272" spans="1:6" ht="12.75">
      <c r="A1272" s="128" t="s">
        <v>574</v>
      </c>
      <c r="B1272" s="128"/>
      <c r="C1272" s="128"/>
      <c r="D1272" s="128"/>
      <c r="E1272" s="128"/>
      <c r="F1272" s="52">
        <f>PRODUCT(F1269*1.307)</f>
        <v>2.1604709999999998</v>
      </c>
    </row>
    <row r="1273" spans="1:6" ht="12.75">
      <c r="A1273" s="127" t="s">
        <v>575</v>
      </c>
      <c r="B1273" s="127"/>
      <c r="C1273" s="127"/>
      <c r="D1273" s="127"/>
      <c r="E1273" s="127"/>
      <c r="F1273" s="52">
        <f>SUM(F1271:F1272)</f>
        <v>75.643471000000005</v>
      </c>
    </row>
    <row r="1274" spans="1:6" ht="12.75">
      <c r="A1274" s="42"/>
      <c r="B1274" s="105" t="s">
        <v>283</v>
      </c>
      <c r="C1274" s="42" t="s">
        <v>83</v>
      </c>
      <c r="D1274" s="85"/>
      <c r="E1274" s="79"/>
      <c r="F1274" s="80"/>
    </row>
    <row r="1275" spans="1:6" ht="12.75">
      <c r="A1275" s="86"/>
      <c r="B1275" s="69" t="s">
        <v>626</v>
      </c>
      <c r="C1275" s="70" t="s">
        <v>577</v>
      </c>
      <c r="D1275" s="71">
        <v>0.2</v>
      </c>
      <c r="E1275" s="72">
        <v>7.52</v>
      </c>
      <c r="F1275" s="21">
        <f>PRODUCT(D1275*E1275)</f>
        <v>1.504</v>
      </c>
    </row>
    <row r="1276" spans="1:6" ht="12.75">
      <c r="A1276" s="86"/>
      <c r="B1276" s="69" t="s">
        <v>627</v>
      </c>
      <c r="C1276" s="70" t="s">
        <v>577</v>
      </c>
      <c r="D1276" s="71">
        <v>0.2</v>
      </c>
      <c r="E1276" s="72">
        <v>3.5</v>
      </c>
      <c r="F1276" s="21">
        <f>PRODUCT(D1276*E1276)</f>
        <v>0.70000000000000007</v>
      </c>
    </row>
    <row r="1277" spans="1:6" ht="12.75">
      <c r="A1277" s="94"/>
      <c r="B1277" s="106" t="s">
        <v>714</v>
      </c>
      <c r="C1277" s="70" t="s">
        <v>611</v>
      </c>
      <c r="D1277" s="71">
        <v>1</v>
      </c>
      <c r="E1277" s="72">
        <v>190.7</v>
      </c>
      <c r="F1277" s="21">
        <f>PRODUCT(D1277*E1277)</f>
        <v>190.7</v>
      </c>
    </row>
    <row r="1278" spans="1:6" ht="12.75">
      <c r="A1278" s="127" t="s">
        <v>571</v>
      </c>
      <c r="B1278" s="127"/>
      <c r="C1278" s="127"/>
      <c r="D1278" s="127"/>
      <c r="E1278" s="127"/>
      <c r="F1278" s="104">
        <f>SUM(F1275:F1276)</f>
        <v>2.2040000000000002</v>
      </c>
    </row>
    <row r="1279" spans="1:6" ht="12.75">
      <c r="A1279" s="127" t="s">
        <v>572</v>
      </c>
      <c r="B1279" s="127"/>
      <c r="C1279" s="127"/>
      <c r="D1279" s="127"/>
      <c r="E1279" s="127"/>
      <c r="F1279" s="104">
        <f>SUM(F1277)</f>
        <v>190.7</v>
      </c>
    </row>
    <row r="1280" spans="1:6" ht="12.75">
      <c r="A1280" s="127" t="s">
        <v>573</v>
      </c>
      <c r="B1280" s="127"/>
      <c r="C1280" s="127"/>
      <c r="D1280" s="127"/>
      <c r="E1280" s="127"/>
      <c r="F1280" s="104">
        <f>SUM(F1278:F1279)</f>
        <v>192.904</v>
      </c>
    </row>
    <row r="1281" spans="1:6" ht="12.75">
      <c r="A1281" s="128" t="s">
        <v>574</v>
      </c>
      <c r="B1281" s="128"/>
      <c r="C1281" s="128"/>
      <c r="D1281" s="128"/>
      <c r="E1281" s="128"/>
      <c r="F1281" s="52">
        <f>PRODUCT(F1278*1.307)</f>
        <v>2.8806280000000002</v>
      </c>
    </row>
    <row r="1282" spans="1:6" ht="12.75">
      <c r="A1282" s="127" t="s">
        <v>575</v>
      </c>
      <c r="B1282" s="127"/>
      <c r="C1282" s="127"/>
      <c r="D1282" s="127"/>
      <c r="E1282" s="127"/>
      <c r="F1282" s="52">
        <f>SUM(F1280:F1281)</f>
        <v>195.784628</v>
      </c>
    </row>
    <row r="1283" spans="1:6" ht="25.5">
      <c r="A1283" s="42"/>
      <c r="B1283" s="74" t="s">
        <v>285</v>
      </c>
      <c r="C1283" s="42" t="s">
        <v>83</v>
      </c>
      <c r="D1283" s="85"/>
      <c r="E1283" s="79"/>
      <c r="F1283" s="80"/>
    </row>
    <row r="1284" spans="1:6" ht="12.75">
      <c r="A1284" s="86"/>
      <c r="B1284" s="69" t="s">
        <v>626</v>
      </c>
      <c r="C1284" s="70" t="s">
        <v>577</v>
      </c>
      <c r="D1284" s="71">
        <v>0.2</v>
      </c>
      <c r="E1284" s="72">
        <v>7.52</v>
      </c>
      <c r="F1284" s="21">
        <f>PRODUCT(D1284*E1284)</f>
        <v>1.504</v>
      </c>
    </row>
    <row r="1285" spans="1:6" ht="12.75">
      <c r="A1285" s="86"/>
      <c r="B1285" s="69" t="s">
        <v>627</v>
      </c>
      <c r="C1285" s="70" t="s">
        <v>577</v>
      </c>
      <c r="D1285" s="71">
        <v>0.2</v>
      </c>
      <c r="E1285" s="72">
        <v>3.5</v>
      </c>
      <c r="F1285" s="21">
        <f>PRODUCT(D1285*E1285)</f>
        <v>0.70000000000000007</v>
      </c>
    </row>
    <row r="1286" spans="1:6" ht="25.5">
      <c r="A1286" s="94"/>
      <c r="B1286" s="69" t="s">
        <v>715</v>
      </c>
      <c r="C1286" s="70" t="s">
        <v>611</v>
      </c>
      <c r="D1286" s="71">
        <v>1</v>
      </c>
      <c r="E1286" s="72">
        <v>194.93</v>
      </c>
      <c r="F1286" s="21">
        <f>PRODUCT(D1286*E1286)</f>
        <v>194.93</v>
      </c>
    </row>
    <row r="1287" spans="1:6" ht="12.75">
      <c r="A1287" s="127" t="s">
        <v>571</v>
      </c>
      <c r="B1287" s="127"/>
      <c r="C1287" s="127"/>
      <c r="D1287" s="127"/>
      <c r="E1287" s="127"/>
      <c r="F1287" s="104">
        <f>SUM(F1284:F1285)</f>
        <v>2.2040000000000002</v>
      </c>
    </row>
    <row r="1288" spans="1:6" ht="12.75">
      <c r="A1288" s="127" t="s">
        <v>572</v>
      </c>
      <c r="B1288" s="127"/>
      <c r="C1288" s="127"/>
      <c r="D1288" s="127"/>
      <c r="E1288" s="127"/>
      <c r="F1288" s="104">
        <f>SUM(F1286)</f>
        <v>194.93</v>
      </c>
    </row>
    <row r="1289" spans="1:6" ht="12.75">
      <c r="A1289" s="127" t="s">
        <v>573</v>
      </c>
      <c r="B1289" s="127"/>
      <c r="C1289" s="127"/>
      <c r="D1289" s="127"/>
      <c r="E1289" s="127"/>
      <c r="F1289" s="104">
        <f>SUM(F1287:F1288)</f>
        <v>197.13400000000001</v>
      </c>
    </row>
    <row r="1290" spans="1:6" ht="12.75">
      <c r="A1290" s="128" t="s">
        <v>574</v>
      </c>
      <c r="B1290" s="128"/>
      <c r="C1290" s="128"/>
      <c r="D1290" s="128"/>
      <c r="E1290" s="128"/>
      <c r="F1290" s="52">
        <f>PRODUCT(F1287*1.307)</f>
        <v>2.8806280000000002</v>
      </c>
    </row>
    <row r="1291" spans="1:6" ht="12.75">
      <c r="A1291" s="127" t="s">
        <v>575</v>
      </c>
      <c r="B1291" s="127"/>
      <c r="C1291" s="127"/>
      <c r="D1291" s="127"/>
      <c r="E1291" s="127"/>
      <c r="F1291" s="52">
        <f>SUM(F1289:F1290)</f>
        <v>200.01462800000002</v>
      </c>
    </row>
    <row r="1292" spans="1:6" ht="25.5">
      <c r="A1292" s="42"/>
      <c r="B1292" s="74" t="s">
        <v>287</v>
      </c>
      <c r="C1292" s="42" t="s">
        <v>83</v>
      </c>
      <c r="D1292" s="85"/>
      <c r="E1292" s="79"/>
      <c r="F1292" s="80"/>
    </row>
    <row r="1293" spans="1:6" ht="12.75">
      <c r="A1293" s="86"/>
      <c r="B1293" s="69" t="s">
        <v>704</v>
      </c>
      <c r="C1293" s="70" t="s">
        <v>577</v>
      </c>
      <c r="D1293" s="71">
        <v>1.5</v>
      </c>
      <c r="E1293" s="72">
        <v>4.4000000000000004</v>
      </c>
      <c r="F1293" s="21">
        <f t="shared" ref="F1293:F1298" si="28">PRODUCT(D1293*E1293)</f>
        <v>6.6000000000000005</v>
      </c>
    </row>
    <row r="1294" spans="1:6" ht="12.75">
      <c r="A1294" s="86"/>
      <c r="B1294" s="69" t="s">
        <v>603</v>
      </c>
      <c r="C1294" s="70" t="s">
        <v>577</v>
      </c>
      <c r="D1294" s="71">
        <v>1.5</v>
      </c>
      <c r="E1294" s="72">
        <v>3.26</v>
      </c>
      <c r="F1294" s="21">
        <f t="shared" si="28"/>
        <v>4.8899999999999997</v>
      </c>
    </row>
    <row r="1295" spans="1:6" ht="12.75">
      <c r="A1295" s="94"/>
      <c r="B1295" s="69" t="s">
        <v>705</v>
      </c>
      <c r="C1295" s="70" t="s">
        <v>706</v>
      </c>
      <c r="D1295" s="71">
        <v>4.4999999999999997E-3</v>
      </c>
      <c r="E1295" s="72">
        <v>160</v>
      </c>
      <c r="F1295" s="21">
        <f t="shared" si="28"/>
        <v>0.72</v>
      </c>
    </row>
    <row r="1296" spans="1:6" ht="12.75">
      <c r="A1296" s="94"/>
      <c r="B1296" s="69" t="s">
        <v>707</v>
      </c>
      <c r="C1296" s="70" t="s">
        <v>708</v>
      </c>
      <c r="D1296" s="71">
        <v>1.2</v>
      </c>
      <c r="E1296" s="72">
        <v>20</v>
      </c>
      <c r="F1296" s="21">
        <f t="shared" si="28"/>
        <v>24</v>
      </c>
    </row>
    <row r="1297" spans="1:6" ht="12.75">
      <c r="A1297" s="94"/>
      <c r="B1297" s="69" t="s">
        <v>709</v>
      </c>
      <c r="C1297" s="70" t="s">
        <v>708</v>
      </c>
      <c r="D1297" s="71">
        <v>2.4</v>
      </c>
      <c r="E1297" s="72">
        <v>9</v>
      </c>
      <c r="F1297" s="21">
        <f t="shared" si="28"/>
        <v>21.599999999999998</v>
      </c>
    </row>
    <row r="1298" spans="1:6" ht="12.75">
      <c r="A1298" s="70"/>
      <c r="B1298" s="69" t="s">
        <v>716</v>
      </c>
      <c r="C1298" s="70" t="s">
        <v>611</v>
      </c>
      <c r="D1298" s="71">
        <v>1</v>
      </c>
      <c r="E1298" s="72">
        <v>19.760000000000002</v>
      </c>
      <c r="F1298" s="21">
        <f t="shared" si="28"/>
        <v>19.760000000000002</v>
      </c>
    </row>
    <row r="1299" spans="1:6" ht="12.75">
      <c r="A1299" s="127" t="s">
        <v>571</v>
      </c>
      <c r="B1299" s="127"/>
      <c r="C1299" s="127"/>
      <c r="D1299" s="127"/>
      <c r="E1299" s="127"/>
      <c r="F1299" s="104">
        <f>SUM(F1293:F1294)</f>
        <v>11.49</v>
      </c>
    </row>
    <row r="1300" spans="1:6" ht="12.75">
      <c r="A1300" s="127" t="s">
        <v>572</v>
      </c>
      <c r="B1300" s="127"/>
      <c r="C1300" s="127"/>
      <c r="D1300" s="127"/>
      <c r="E1300" s="127"/>
      <c r="F1300" s="104">
        <f>SUM(F1296:F1298)</f>
        <v>65.36</v>
      </c>
    </row>
    <row r="1301" spans="1:6" ht="12.75">
      <c r="A1301" s="127" t="s">
        <v>573</v>
      </c>
      <c r="B1301" s="127"/>
      <c r="C1301" s="127"/>
      <c r="D1301" s="127"/>
      <c r="E1301" s="127"/>
      <c r="F1301" s="104">
        <f>SUM(F1299:F1300)</f>
        <v>76.849999999999994</v>
      </c>
    </row>
    <row r="1302" spans="1:6" ht="12.75">
      <c r="A1302" s="128" t="s">
        <v>574</v>
      </c>
      <c r="B1302" s="128"/>
      <c r="C1302" s="128"/>
      <c r="D1302" s="128"/>
      <c r="E1302" s="128"/>
      <c r="F1302" s="52">
        <f>PRODUCT(F1299*1.307)</f>
        <v>15.017429999999999</v>
      </c>
    </row>
    <row r="1303" spans="1:6" ht="12.75">
      <c r="A1303" s="127" t="s">
        <v>575</v>
      </c>
      <c r="B1303" s="127"/>
      <c r="C1303" s="127"/>
      <c r="D1303" s="127"/>
      <c r="E1303" s="127"/>
      <c r="F1303" s="52">
        <f>SUM(F1301:F1302)</f>
        <v>91.867429999999999</v>
      </c>
    </row>
    <row r="1304" spans="1:6" ht="12.75">
      <c r="A1304" s="96"/>
      <c r="B1304" s="107" t="s">
        <v>289</v>
      </c>
      <c r="C1304" s="42" t="s">
        <v>103</v>
      </c>
      <c r="D1304" s="85"/>
      <c r="E1304" s="79"/>
      <c r="F1304" s="80"/>
    </row>
    <row r="1305" spans="1:6" ht="12.75">
      <c r="A1305" s="86"/>
      <c r="B1305" s="69" t="s">
        <v>626</v>
      </c>
      <c r="C1305" s="70" t="s">
        <v>577</v>
      </c>
      <c r="D1305" s="71">
        <v>0.1</v>
      </c>
      <c r="E1305" s="72">
        <v>7.52</v>
      </c>
      <c r="F1305" s="21">
        <f>PRODUCT(D1305*E1305)</f>
        <v>0.752</v>
      </c>
    </row>
    <row r="1306" spans="1:6" ht="12.75">
      <c r="A1306" s="86"/>
      <c r="B1306" s="69" t="s">
        <v>627</v>
      </c>
      <c r="C1306" s="70" t="s">
        <v>577</v>
      </c>
      <c r="D1306" s="71">
        <v>0.1</v>
      </c>
      <c r="E1306" s="72">
        <v>3.5</v>
      </c>
      <c r="F1306" s="21">
        <f>PRODUCT(D1306*E1306)</f>
        <v>0.35000000000000003</v>
      </c>
    </row>
    <row r="1307" spans="1:6" ht="12.75">
      <c r="A1307" s="70"/>
      <c r="B1307" s="26" t="s">
        <v>289</v>
      </c>
      <c r="C1307" s="70" t="s">
        <v>103</v>
      </c>
      <c r="D1307" s="71">
        <v>1</v>
      </c>
      <c r="E1307" s="72">
        <v>8.76</v>
      </c>
      <c r="F1307" s="21">
        <f>PRODUCT(D1307*E1307)</f>
        <v>8.76</v>
      </c>
    </row>
    <row r="1308" spans="1:6" ht="12.75">
      <c r="A1308" s="127" t="s">
        <v>571</v>
      </c>
      <c r="B1308" s="127"/>
      <c r="C1308" s="127"/>
      <c r="D1308" s="127"/>
      <c r="E1308" s="127"/>
      <c r="F1308" s="82">
        <f>SUM(F1305:F1306)</f>
        <v>1.1020000000000001</v>
      </c>
    </row>
    <row r="1309" spans="1:6" ht="12.75">
      <c r="A1309" s="127" t="s">
        <v>572</v>
      </c>
      <c r="B1309" s="127"/>
      <c r="C1309" s="127"/>
      <c r="D1309" s="127"/>
      <c r="E1309" s="127"/>
      <c r="F1309" s="82">
        <f>SUM(F1307)</f>
        <v>8.76</v>
      </c>
    </row>
    <row r="1310" spans="1:6" ht="12.75">
      <c r="A1310" s="127" t="s">
        <v>573</v>
      </c>
      <c r="B1310" s="127"/>
      <c r="C1310" s="127"/>
      <c r="D1310" s="127"/>
      <c r="E1310" s="127"/>
      <c r="F1310" s="82">
        <f>SUM(F1308:F1309)</f>
        <v>9.8620000000000001</v>
      </c>
    </row>
    <row r="1311" spans="1:6" ht="12.75">
      <c r="A1311" s="128" t="s">
        <v>574</v>
      </c>
      <c r="B1311" s="128"/>
      <c r="C1311" s="128"/>
      <c r="D1311" s="128"/>
      <c r="E1311" s="128"/>
      <c r="F1311" s="52">
        <f>PRODUCT(F1308*1.307)</f>
        <v>1.4403140000000001</v>
      </c>
    </row>
    <row r="1312" spans="1:6" ht="12.75">
      <c r="A1312" s="127" t="s">
        <v>575</v>
      </c>
      <c r="B1312" s="127"/>
      <c r="C1312" s="127"/>
      <c r="D1312" s="127"/>
      <c r="E1312" s="127"/>
      <c r="F1312" s="52">
        <f>SUM(F1310:F1311)</f>
        <v>11.302314000000001</v>
      </c>
    </row>
    <row r="1313" spans="1:6" ht="12.75">
      <c r="A1313" s="96"/>
      <c r="B1313" s="107" t="s">
        <v>291</v>
      </c>
      <c r="C1313" s="42" t="s">
        <v>103</v>
      </c>
      <c r="D1313" s="85"/>
      <c r="E1313" s="79"/>
      <c r="F1313" s="80"/>
    </row>
    <row r="1314" spans="1:6" ht="12.75">
      <c r="A1314" s="86"/>
      <c r="B1314" s="69" t="s">
        <v>626</v>
      </c>
      <c r="C1314" s="70" t="s">
        <v>577</v>
      </c>
      <c r="D1314" s="71">
        <v>0.13</v>
      </c>
      <c r="E1314" s="72">
        <v>7.52</v>
      </c>
      <c r="F1314" s="21">
        <f>PRODUCT(D1314*E1314)</f>
        <v>0.97760000000000002</v>
      </c>
    </row>
    <row r="1315" spans="1:6" ht="12.75">
      <c r="A1315" s="86"/>
      <c r="B1315" s="69" t="s">
        <v>627</v>
      </c>
      <c r="C1315" s="70" t="s">
        <v>577</v>
      </c>
      <c r="D1315" s="71">
        <v>0.13</v>
      </c>
      <c r="E1315" s="72">
        <v>3.5</v>
      </c>
      <c r="F1315" s="21">
        <f>PRODUCT(D1315*E1315)</f>
        <v>0.45500000000000002</v>
      </c>
    </row>
    <row r="1316" spans="1:6" ht="12.75">
      <c r="A1316" s="70"/>
      <c r="B1316" s="26" t="s">
        <v>291</v>
      </c>
      <c r="C1316" s="70" t="s">
        <v>103</v>
      </c>
      <c r="D1316" s="71">
        <v>1</v>
      </c>
      <c r="E1316" s="72">
        <v>16.12</v>
      </c>
      <c r="F1316" s="21">
        <f>PRODUCT(D1316*E1316)</f>
        <v>16.12</v>
      </c>
    </row>
    <row r="1317" spans="1:6" ht="12.75">
      <c r="A1317" s="127" t="s">
        <v>571</v>
      </c>
      <c r="B1317" s="127"/>
      <c r="C1317" s="127"/>
      <c r="D1317" s="127"/>
      <c r="E1317" s="127"/>
      <c r="F1317" s="82">
        <f>SUM(F1314:F1315)</f>
        <v>1.4326000000000001</v>
      </c>
    </row>
    <row r="1318" spans="1:6" ht="12.75">
      <c r="A1318" s="127" t="s">
        <v>572</v>
      </c>
      <c r="B1318" s="127"/>
      <c r="C1318" s="127"/>
      <c r="D1318" s="127"/>
      <c r="E1318" s="127"/>
      <c r="F1318" s="82">
        <f>SUM(F1316)</f>
        <v>16.12</v>
      </c>
    </row>
    <row r="1319" spans="1:6" ht="12.75">
      <c r="A1319" s="127" t="s">
        <v>573</v>
      </c>
      <c r="B1319" s="127"/>
      <c r="C1319" s="127"/>
      <c r="D1319" s="127"/>
      <c r="E1319" s="127"/>
      <c r="F1319" s="82">
        <f>SUM(F1317:F1318)</f>
        <v>17.552600000000002</v>
      </c>
    </row>
    <row r="1320" spans="1:6" ht="12.75">
      <c r="A1320" s="128" t="s">
        <v>574</v>
      </c>
      <c r="B1320" s="128"/>
      <c r="C1320" s="128"/>
      <c r="D1320" s="128"/>
      <c r="E1320" s="128"/>
      <c r="F1320" s="52">
        <f>PRODUCT(F1317*1.307)</f>
        <v>1.8724082</v>
      </c>
    </row>
    <row r="1321" spans="1:6" ht="12.75">
      <c r="A1321" s="127" t="s">
        <v>575</v>
      </c>
      <c r="B1321" s="127"/>
      <c r="C1321" s="127"/>
      <c r="D1321" s="127"/>
      <c r="E1321" s="127"/>
      <c r="F1321" s="52">
        <f>SUM(F1319:F1320)</f>
        <v>19.425008200000001</v>
      </c>
    </row>
    <row r="1322" spans="1:6" ht="25.5">
      <c r="A1322" s="96"/>
      <c r="B1322" s="108" t="s">
        <v>293</v>
      </c>
      <c r="C1322" s="109" t="s">
        <v>83</v>
      </c>
      <c r="D1322" s="85"/>
      <c r="E1322" s="79"/>
      <c r="F1322" s="80"/>
    </row>
    <row r="1323" spans="1:6" ht="12.75">
      <c r="A1323" s="86"/>
      <c r="B1323" s="69" t="s">
        <v>626</v>
      </c>
      <c r="C1323" s="70" t="s">
        <v>577</v>
      </c>
      <c r="D1323" s="71">
        <v>1.2</v>
      </c>
      <c r="E1323" s="72">
        <v>7.52</v>
      </c>
      <c r="F1323" s="21">
        <f>PRODUCT(D1323*E1323)</f>
        <v>9.0239999999999991</v>
      </c>
    </row>
    <row r="1324" spans="1:6" ht="12.75">
      <c r="A1324" s="86"/>
      <c r="B1324" s="69" t="s">
        <v>627</v>
      </c>
      <c r="C1324" s="70" t="s">
        <v>577</v>
      </c>
      <c r="D1324" s="71">
        <v>1.2</v>
      </c>
      <c r="E1324" s="72">
        <v>3.5</v>
      </c>
      <c r="F1324" s="21">
        <f>PRODUCT(D1324*E1324)</f>
        <v>4.2</v>
      </c>
    </row>
    <row r="1325" spans="1:6" ht="25.5">
      <c r="A1325" s="94"/>
      <c r="B1325" s="110" t="s">
        <v>293</v>
      </c>
      <c r="C1325" s="70" t="s">
        <v>611</v>
      </c>
      <c r="D1325" s="71">
        <v>1</v>
      </c>
      <c r="E1325" s="72">
        <v>37.81</v>
      </c>
      <c r="F1325" s="21">
        <f>PRODUCT(D1325*E1325)</f>
        <v>37.81</v>
      </c>
    </row>
    <row r="1326" spans="1:6" ht="12.75">
      <c r="A1326" s="127" t="s">
        <v>571</v>
      </c>
      <c r="B1326" s="127"/>
      <c r="C1326" s="127"/>
      <c r="D1326" s="127"/>
      <c r="E1326" s="127"/>
      <c r="F1326" s="104">
        <f>SUM(F1323:F1324)</f>
        <v>13.224</v>
      </c>
    </row>
    <row r="1327" spans="1:6" ht="12.75">
      <c r="A1327" s="127" t="s">
        <v>572</v>
      </c>
      <c r="B1327" s="127"/>
      <c r="C1327" s="127"/>
      <c r="D1327" s="127"/>
      <c r="E1327" s="127"/>
      <c r="F1327" s="104">
        <f>SUM(F1325)</f>
        <v>37.81</v>
      </c>
    </row>
    <row r="1328" spans="1:6" ht="12.75">
      <c r="A1328" s="127" t="s">
        <v>573</v>
      </c>
      <c r="B1328" s="127"/>
      <c r="C1328" s="127"/>
      <c r="D1328" s="127"/>
      <c r="E1328" s="127"/>
      <c r="F1328" s="104">
        <f>SUM(F1326:F1327)</f>
        <v>51.034000000000006</v>
      </c>
    </row>
    <row r="1329" spans="1:6" ht="12.75">
      <c r="A1329" s="128" t="s">
        <v>574</v>
      </c>
      <c r="B1329" s="128"/>
      <c r="C1329" s="128"/>
      <c r="D1329" s="128"/>
      <c r="E1329" s="128"/>
      <c r="F1329" s="52">
        <f>PRODUCT(F1326*1.307)</f>
        <v>17.283767999999998</v>
      </c>
    </row>
    <row r="1330" spans="1:6" ht="12.75">
      <c r="A1330" s="127" t="s">
        <v>575</v>
      </c>
      <c r="B1330" s="127"/>
      <c r="C1330" s="127"/>
      <c r="D1330" s="127"/>
      <c r="E1330" s="127"/>
      <c r="F1330" s="52">
        <f>SUM(F1328:F1329)</f>
        <v>68.317768000000001</v>
      </c>
    </row>
    <row r="1331" spans="1:6" ht="25.5">
      <c r="A1331" s="42"/>
      <c r="B1331" s="105" t="s">
        <v>295</v>
      </c>
      <c r="C1331" s="42" t="s">
        <v>83</v>
      </c>
      <c r="D1331" s="85"/>
      <c r="E1331" s="79"/>
      <c r="F1331" s="80"/>
    </row>
    <row r="1332" spans="1:6" ht="12.75">
      <c r="A1332" s="86"/>
      <c r="B1332" s="69" t="s">
        <v>704</v>
      </c>
      <c r="C1332" s="70" t="s">
        <v>577</v>
      </c>
      <c r="D1332" s="71">
        <v>2</v>
      </c>
      <c r="E1332" s="72">
        <v>4.4000000000000004</v>
      </c>
      <c r="F1332" s="21">
        <f>PRODUCT(D1332*E1332)</f>
        <v>8.8000000000000007</v>
      </c>
    </row>
    <row r="1333" spans="1:6" ht="12.75">
      <c r="A1333" s="86"/>
      <c r="B1333" s="69" t="s">
        <v>603</v>
      </c>
      <c r="C1333" s="70" t="s">
        <v>577</v>
      </c>
      <c r="D1333" s="71">
        <v>2</v>
      </c>
      <c r="E1333" s="72">
        <v>3.26</v>
      </c>
      <c r="F1333" s="21">
        <f>PRODUCT(D1333*E1333)</f>
        <v>6.52</v>
      </c>
    </row>
    <row r="1334" spans="1:6" ht="12.75">
      <c r="A1334" s="94"/>
      <c r="B1334" s="69" t="s">
        <v>717</v>
      </c>
      <c r="C1334" s="70" t="s">
        <v>706</v>
      </c>
      <c r="D1334" s="71">
        <v>8.0000000000000002E-3</v>
      </c>
      <c r="E1334" s="72">
        <v>39.090000000000003</v>
      </c>
      <c r="F1334" s="21">
        <f>PRODUCT(D1334*E1334)</f>
        <v>0.31272000000000005</v>
      </c>
    </row>
    <row r="1335" spans="1:6" ht="12.75">
      <c r="A1335" s="94"/>
      <c r="B1335" s="69" t="s">
        <v>718</v>
      </c>
      <c r="C1335" s="70" t="s">
        <v>719</v>
      </c>
      <c r="D1335" s="71">
        <v>2.84</v>
      </c>
      <c r="E1335" s="72">
        <v>0.52</v>
      </c>
      <c r="F1335" s="21">
        <f>PRODUCT(D1335*E1335)</f>
        <v>1.4767999999999999</v>
      </c>
    </row>
    <row r="1336" spans="1:6" ht="12.75">
      <c r="A1336" s="94"/>
      <c r="B1336" s="106" t="s">
        <v>295</v>
      </c>
      <c r="C1336" s="70" t="s">
        <v>611</v>
      </c>
      <c r="D1336" s="71">
        <v>1</v>
      </c>
      <c r="E1336" s="72">
        <v>246.785</v>
      </c>
      <c r="F1336" s="21">
        <f>PRODUCT(D1336*E1336)</f>
        <v>246.785</v>
      </c>
    </row>
    <row r="1337" spans="1:6" ht="12.75">
      <c r="A1337" s="127" t="s">
        <v>571</v>
      </c>
      <c r="B1337" s="127"/>
      <c r="C1337" s="127"/>
      <c r="D1337" s="127"/>
      <c r="E1337" s="127"/>
      <c r="F1337" s="104">
        <f>SUM(F1332:F1333)</f>
        <v>15.32</v>
      </c>
    </row>
    <row r="1338" spans="1:6" ht="12.75">
      <c r="A1338" s="127" t="s">
        <v>572</v>
      </c>
      <c r="B1338" s="127"/>
      <c r="C1338" s="127"/>
      <c r="D1338" s="127"/>
      <c r="E1338" s="127"/>
      <c r="F1338" s="104">
        <f>SUM(F1334:F1336)</f>
        <v>248.57452000000001</v>
      </c>
    </row>
    <row r="1339" spans="1:6" ht="12.75">
      <c r="A1339" s="127" t="s">
        <v>573</v>
      </c>
      <c r="B1339" s="127"/>
      <c r="C1339" s="127"/>
      <c r="D1339" s="127"/>
      <c r="E1339" s="127"/>
      <c r="F1339" s="104">
        <f>SUM(F1337:F1338)</f>
        <v>263.89452</v>
      </c>
    </row>
    <row r="1340" spans="1:6" ht="12.75">
      <c r="A1340" s="128" t="s">
        <v>574</v>
      </c>
      <c r="B1340" s="128"/>
      <c r="C1340" s="128"/>
      <c r="D1340" s="128"/>
      <c r="E1340" s="128"/>
      <c r="F1340" s="52">
        <f>PRODUCT(F1337*1.307)</f>
        <v>20.023239999999998</v>
      </c>
    </row>
    <row r="1341" spans="1:6" ht="12.75">
      <c r="A1341" s="127" t="s">
        <v>575</v>
      </c>
      <c r="B1341" s="127"/>
      <c r="C1341" s="127"/>
      <c r="D1341" s="127"/>
      <c r="E1341" s="127"/>
      <c r="F1341" s="52">
        <f>SUM(F1339:F1340)</f>
        <v>283.91775999999999</v>
      </c>
    </row>
    <row r="1342" spans="1:6" ht="25.5">
      <c r="A1342" s="42"/>
      <c r="B1342" s="105" t="s">
        <v>297</v>
      </c>
      <c r="C1342" s="42" t="s">
        <v>83</v>
      </c>
      <c r="D1342" s="85"/>
      <c r="E1342" s="79"/>
      <c r="F1342" s="80"/>
    </row>
    <row r="1343" spans="1:6" ht="12.75">
      <c r="A1343" s="86"/>
      <c r="B1343" s="69" t="s">
        <v>704</v>
      </c>
      <c r="C1343" s="70" t="s">
        <v>577</v>
      </c>
      <c r="D1343" s="71">
        <v>2</v>
      </c>
      <c r="E1343" s="72">
        <v>4.4000000000000004</v>
      </c>
      <c r="F1343" s="21">
        <f>PRODUCT(D1343*E1343)</f>
        <v>8.8000000000000007</v>
      </c>
    </row>
    <row r="1344" spans="1:6" ht="12.75">
      <c r="A1344" s="86"/>
      <c r="B1344" s="69" t="s">
        <v>603</v>
      </c>
      <c r="C1344" s="70" t="s">
        <v>577</v>
      </c>
      <c r="D1344" s="71">
        <v>2</v>
      </c>
      <c r="E1344" s="72">
        <v>3.26</v>
      </c>
      <c r="F1344" s="21">
        <f>PRODUCT(D1344*E1344)</f>
        <v>6.52</v>
      </c>
    </row>
    <row r="1345" spans="1:6" ht="12.75">
      <c r="A1345" s="94"/>
      <c r="B1345" s="69" t="s">
        <v>717</v>
      </c>
      <c r="C1345" s="70" t="s">
        <v>424</v>
      </c>
      <c r="D1345" s="71">
        <v>8.0000000000000002E-3</v>
      </c>
      <c r="E1345" s="72">
        <v>39.090000000000003</v>
      </c>
      <c r="F1345" s="21">
        <f>PRODUCT(D1345*E1345)</f>
        <v>0.31272000000000005</v>
      </c>
    </row>
    <row r="1346" spans="1:6" ht="12.75">
      <c r="A1346" s="94"/>
      <c r="B1346" s="69" t="s">
        <v>718</v>
      </c>
      <c r="C1346" s="70" t="s">
        <v>37</v>
      </c>
      <c r="D1346" s="71">
        <v>2.84</v>
      </c>
      <c r="E1346" s="72">
        <v>0.52</v>
      </c>
      <c r="F1346" s="21">
        <f>PRODUCT(D1346*E1346)</f>
        <v>1.4767999999999999</v>
      </c>
    </row>
    <row r="1347" spans="1:6" ht="12.75">
      <c r="A1347" s="94"/>
      <c r="B1347" s="106" t="s">
        <v>297</v>
      </c>
      <c r="C1347" s="70" t="s">
        <v>611</v>
      </c>
      <c r="D1347" s="71">
        <v>1</v>
      </c>
      <c r="E1347" s="72">
        <v>208.26</v>
      </c>
      <c r="F1347" s="21">
        <f>PRODUCT(D1347*E1347)</f>
        <v>208.26</v>
      </c>
    </row>
    <row r="1348" spans="1:6" ht="12.75">
      <c r="A1348" s="127" t="s">
        <v>571</v>
      </c>
      <c r="B1348" s="127"/>
      <c r="C1348" s="127"/>
      <c r="D1348" s="127"/>
      <c r="E1348" s="127"/>
      <c r="F1348" s="104">
        <f>SUM(F1343:F1344)</f>
        <v>15.32</v>
      </c>
    </row>
    <row r="1349" spans="1:6" ht="12.75">
      <c r="A1349" s="127" t="s">
        <v>572</v>
      </c>
      <c r="B1349" s="127"/>
      <c r="C1349" s="127"/>
      <c r="D1349" s="127"/>
      <c r="E1349" s="127"/>
      <c r="F1349" s="104">
        <f>SUM(F1345:F1347)</f>
        <v>210.04952</v>
      </c>
    </row>
    <row r="1350" spans="1:6" ht="12.75">
      <c r="A1350" s="127" t="s">
        <v>573</v>
      </c>
      <c r="B1350" s="127"/>
      <c r="C1350" s="127"/>
      <c r="D1350" s="127"/>
      <c r="E1350" s="127"/>
      <c r="F1350" s="104">
        <f>SUM(F1348:F1349)</f>
        <v>225.36951999999999</v>
      </c>
    </row>
    <row r="1351" spans="1:6" ht="12.75">
      <c r="A1351" s="128" t="s">
        <v>574</v>
      </c>
      <c r="B1351" s="128"/>
      <c r="C1351" s="128"/>
      <c r="D1351" s="128"/>
      <c r="E1351" s="128"/>
      <c r="F1351" s="52">
        <f>PRODUCT(F1348*1.307)</f>
        <v>20.023239999999998</v>
      </c>
    </row>
    <row r="1352" spans="1:6" ht="12.75">
      <c r="A1352" s="127" t="s">
        <v>575</v>
      </c>
      <c r="B1352" s="127"/>
      <c r="C1352" s="127"/>
      <c r="D1352" s="127"/>
      <c r="E1352" s="127"/>
      <c r="F1352" s="52">
        <f>SUM(F1350:F1351)</f>
        <v>245.39275999999998</v>
      </c>
    </row>
    <row r="1353" spans="1:6" ht="25.5">
      <c r="A1353" s="96"/>
      <c r="B1353" s="105" t="s">
        <v>299</v>
      </c>
      <c r="C1353" s="42" t="s">
        <v>83</v>
      </c>
      <c r="D1353" s="85"/>
      <c r="E1353" s="79"/>
      <c r="F1353" s="80"/>
    </row>
    <row r="1354" spans="1:6" ht="12.75">
      <c r="A1354" s="86"/>
      <c r="B1354" s="69" t="s">
        <v>704</v>
      </c>
      <c r="C1354" s="70" t="s">
        <v>577</v>
      </c>
      <c r="D1354" s="71">
        <v>2</v>
      </c>
      <c r="E1354" s="72">
        <v>4.4000000000000004</v>
      </c>
      <c r="F1354" s="21">
        <f>PRODUCT(D1354*E1354)</f>
        <v>8.8000000000000007</v>
      </c>
    </row>
    <row r="1355" spans="1:6" ht="12.75">
      <c r="A1355" s="86"/>
      <c r="B1355" s="69" t="s">
        <v>603</v>
      </c>
      <c r="C1355" s="70" t="s">
        <v>577</v>
      </c>
      <c r="D1355" s="71">
        <v>2</v>
      </c>
      <c r="E1355" s="72">
        <v>3.26</v>
      </c>
      <c r="F1355" s="21">
        <f>PRODUCT(D1355*E1355)</f>
        <v>6.52</v>
      </c>
    </row>
    <row r="1356" spans="1:6" ht="12.75">
      <c r="A1356" s="94"/>
      <c r="B1356" s="69" t="s">
        <v>717</v>
      </c>
      <c r="C1356" s="70" t="s">
        <v>424</v>
      </c>
      <c r="D1356" s="71">
        <v>8.0000000000000002E-3</v>
      </c>
      <c r="E1356" s="72">
        <v>39.090000000000003</v>
      </c>
      <c r="F1356" s="21">
        <f>PRODUCT(D1356*E1356)</f>
        <v>0.31272000000000005</v>
      </c>
    </row>
    <row r="1357" spans="1:6" ht="12.75">
      <c r="A1357" s="94"/>
      <c r="B1357" s="69" t="s">
        <v>718</v>
      </c>
      <c r="C1357" s="70" t="s">
        <v>37</v>
      </c>
      <c r="D1357" s="71">
        <v>2.84</v>
      </c>
      <c r="E1357" s="72">
        <v>0.52</v>
      </c>
      <c r="F1357" s="21">
        <f>PRODUCT(D1357*E1357)</f>
        <v>1.4767999999999999</v>
      </c>
    </row>
    <row r="1358" spans="1:6" ht="12.75">
      <c r="A1358" s="94"/>
      <c r="B1358" s="106" t="s">
        <v>299</v>
      </c>
      <c r="C1358" s="70" t="s">
        <v>611</v>
      </c>
      <c r="D1358" s="71">
        <v>1</v>
      </c>
      <c r="E1358" s="72">
        <v>323.86</v>
      </c>
      <c r="F1358" s="21">
        <f>PRODUCT(D1358*E1358)</f>
        <v>323.86</v>
      </c>
    </row>
    <row r="1359" spans="1:6" ht="12.75">
      <c r="A1359" s="127" t="s">
        <v>571</v>
      </c>
      <c r="B1359" s="127"/>
      <c r="C1359" s="127"/>
      <c r="D1359" s="127"/>
      <c r="E1359" s="127"/>
      <c r="F1359" s="104">
        <f>SUM(F1354:F1355)</f>
        <v>15.32</v>
      </c>
    </row>
    <row r="1360" spans="1:6" ht="12.75">
      <c r="A1360" s="127" t="s">
        <v>572</v>
      </c>
      <c r="B1360" s="127"/>
      <c r="C1360" s="127"/>
      <c r="D1360" s="127"/>
      <c r="E1360" s="127"/>
      <c r="F1360" s="104">
        <f>SUM(F1356:F1358)</f>
        <v>325.64952</v>
      </c>
    </row>
    <row r="1361" spans="1:6" ht="12.75">
      <c r="A1361" s="127" t="s">
        <v>573</v>
      </c>
      <c r="B1361" s="127"/>
      <c r="C1361" s="127"/>
      <c r="D1361" s="127"/>
      <c r="E1361" s="127"/>
      <c r="F1361" s="104">
        <f>SUM(F1359:F1360)</f>
        <v>340.96951999999999</v>
      </c>
    </row>
    <row r="1362" spans="1:6" ht="12.75">
      <c r="A1362" s="128" t="s">
        <v>574</v>
      </c>
      <c r="B1362" s="128"/>
      <c r="C1362" s="128"/>
      <c r="D1362" s="128"/>
      <c r="E1362" s="128"/>
      <c r="F1362" s="52">
        <f>PRODUCT(F1359*1.307)</f>
        <v>20.023239999999998</v>
      </c>
    </row>
    <row r="1363" spans="1:6" ht="12.75">
      <c r="A1363" s="127" t="s">
        <v>575</v>
      </c>
      <c r="B1363" s="127"/>
      <c r="C1363" s="127"/>
      <c r="D1363" s="127"/>
      <c r="E1363" s="127"/>
      <c r="F1363" s="52">
        <f>SUM(F1361:F1362)</f>
        <v>360.99275999999998</v>
      </c>
    </row>
    <row r="1364" spans="1:6" ht="25.5">
      <c r="A1364" s="96"/>
      <c r="B1364" s="105" t="s">
        <v>301</v>
      </c>
      <c r="C1364" s="42" t="s">
        <v>83</v>
      </c>
      <c r="D1364" s="85"/>
      <c r="E1364" s="79"/>
      <c r="F1364" s="80"/>
    </row>
    <row r="1365" spans="1:6" ht="12.75">
      <c r="A1365" s="86"/>
      <c r="B1365" s="69" t="s">
        <v>704</v>
      </c>
      <c r="C1365" s="70" t="s">
        <v>577</v>
      </c>
      <c r="D1365" s="71">
        <v>2</v>
      </c>
      <c r="E1365" s="72">
        <v>4.4000000000000004</v>
      </c>
      <c r="F1365" s="21">
        <f>PRODUCT(D1365*E1365)</f>
        <v>8.8000000000000007</v>
      </c>
    </row>
    <row r="1366" spans="1:6" ht="12.75">
      <c r="A1366" s="86"/>
      <c r="B1366" s="69" t="s">
        <v>603</v>
      </c>
      <c r="C1366" s="70" t="s">
        <v>577</v>
      </c>
      <c r="D1366" s="71">
        <v>2</v>
      </c>
      <c r="E1366" s="72">
        <v>3.26</v>
      </c>
      <c r="F1366" s="21">
        <f>PRODUCT(D1366*E1366)</f>
        <v>6.52</v>
      </c>
    </row>
    <row r="1367" spans="1:6" ht="12.75">
      <c r="A1367" s="94"/>
      <c r="B1367" s="69" t="s">
        <v>717</v>
      </c>
      <c r="C1367" s="70" t="s">
        <v>424</v>
      </c>
      <c r="D1367" s="71">
        <v>8.0000000000000002E-3</v>
      </c>
      <c r="E1367" s="72">
        <v>39.090000000000003</v>
      </c>
      <c r="F1367" s="21">
        <f>PRODUCT(D1367*E1367)</f>
        <v>0.31272000000000005</v>
      </c>
    </row>
    <row r="1368" spans="1:6" ht="12.75">
      <c r="A1368" s="94"/>
      <c r="B1368" s="69" t="s">
        <v>718</v>
      </c>
      <c r="C1368" s="70" t="s">
        <v>37</v>
      </c>
      <c r="D1368" s="71">
        <v>2.84</v>
      </c>
      <c r="E1368" s="72">
        <v>0.52</v>
      </c>
      <c r="F1368" s="21">
        <f>PRODUCT(D1368*E1368)</f>
        <v>1.4767999999999999</v>
      </c>
    </row>
    <row r="1369" spans="1:6" ht="25.5">
      <c r="A1369" s="94"/>
      <c r="B1369" s="106" t="s">
        <v>301</v>
      </c>
      <c r="C1369" s="70" t="s">
        <v>611</v>
      </c>
      <c r="D1369" s="71">
        <v>1</v>
      </c>
      <c r="E1369" s="72">
        <v>108.72</v>
      </c>
      <c r="F1369" s="21">
        <f>PRODUCT(D1369*E1369)</f>
        <v>108.72</v>
      </c>
    </row>
    <row r="1370" spans="1:6" ht="12.75">
      <c r="A1370" s="127" t="s">
        <v>571</v>
      </c>
      <c r="B1370" s="127"/>
      <c r="C1370" s="127"/>
      <c r="D1370" s="127"/>
      <c r="E1370" s="127"/>
      <c r="F1370" s="104">
        <f>SUM(F1365:F1366)</f>
        <v>15.32</v>
      </c>
    </row>
    <row r="1371" spans="1:6" ht="12.75">
      <c r="A1371" s="127" t="s">
        <v>572</v>
      </c>
      <c r="B1371" s="127"/>
      <c r="C1371" s="127"/>
      <c r="D1371" s="127"/>
      <c r="E1371" s="127"/>
      <c r="F1371" s="104">
        <f>SUM(F1367:F1369)</f>
        <v>110.50951999999999</v>
      </c>
    </row>
    <row r="1372" spans="1:6" ht="12.75">
      <c r="A1372" s="127" t="s">
        <v>573</v>
      </c>
      <c r="B1372" s="127"/>
      <c r="C1372" s="127"/>
      <c r="D1372" s="127"/>
      <c r="E1372" s="127"/>
      <c r="F1372" s="104">
        <f>SUM(F1370:F1371)</f>
        <v>125.82952</v>
      </c>
    </row>
    <row r="1373" spans="1:6" ht="12.75">
      <c r="A1373" s="128" t="s">
        <v>574</v>
      </c>
      <c r="B1373" s="128"/>
      <c r="C1373" s="128"/>
      <c r="D1373" s="128"/>
      <c r="E1373" s="128"/>
      <c r="F1373" s="52">
        <f>PRODUCT(F1370*1.307)</f>
        <v>20.023239999999998</v>
      </c>
    </row>
    <row r="1374" spans="1:6" ht="12.75">
      <c r="A1374" s="127" t="s">
        <v>575</v>
      </c>
      <c r="B1374" s="127"/>
      <c r="C1374" s="127"/>
      <c r="D1374" s="127"/>
      <c r="E1374" s="127"/>
      <c r="F1374" s="52">
        <f>SUM(F1372:F1373)</f>
        <v>145.85275999999999</v>
      </c>
    </row>
    <row r="1375" spans="1:6" ht="12.75">
      <c r="A1375" s="96"/>
      <c r="B1375" s="108" t="s">
        <v>303</v>
      </c>
      <c r="C1375" s="109" t="s">
        <v>83</v>
      </c>
      <c r="D1375" s="85"/>
      <c r="E1375" s="79"/>
      <c r="F1375" s="80"/>
    </row>
    <row r="1376" spans="1:6" ht="12.75">
      <c r="A1376" s="86"/>
      <c r="B1376" s="69" t="s">
        <v>626</v>
      </c>
      <c r="C1376" s="70" t="s">
        <v>577</v>
      </c>
      <c r="D1376" s="71">
        <v>0.1</v>
      </c>
      <c r="E1376" s="72">
        <v>7.52</v>
      </c>
      <c r="F1376" s="21">
        <f>PRODUCT(D1376*E1376)</f>
        <v>0.752</v>
      </c>
    </row>
    <row r="1377" spans="1:6" ht="12.75">
      <c r="A1377" s="86"/>
      <c r="B1377" s="69" t="s">
        <v>627</v>
      </c>
      <c r="C1377" s="70" t="s">
        <v>577</v>
      </c>
      <c r="D1377" s="71">
        <v>0.1</v>
      </c>
      <c r="E1377" s="72">
        <v>3.5</v>
      </c>
      <c r="F1377" s="21">
        <f>PRODUCT(D1377*E1377)</f>
        <v>0.35000000000000003</v>
      </c>
    </row>
    <row r="1378" spans="1:6" ht="12.75">
      <c r="A1378" s="94"/>
      <c r="B1378" s="110" t="s">
        <v>303</v>
      </c>
      <c r="C1378" s="70" t="s">
        <v>611</v>
      </c>
      <c r="D1378" s="71">
        <v>1</v>
      </c>
      <c r="E1378" s="72">
        <v>29.05</v>
      </c>
      <c r="F1378" s="21">
        <f>PRODUCT(D1378*E1378)</f>
        <v>29.05</v>
      </c>
    </row>
    <row r="1379" spans="1:6" ht="12.75">
      <c r="A1379" s="127" t="s">
        <v>571</v>
      </c>
      <c r="B1379" s="127"/>
      <c r="C1379" s="127"/>
      <c r="D1379" s="127"/>
      <c r="E1379" s="127"/>
      <c r="F1379" s="104">
        <f>SUM(F1376:F1377)</f>
        <v>1.1020000000000001</v>
      </c>
    </row>
    <row r="1380" spans="1:6" ht="12.75">
      <c r="A1380" s="127" t="s">
        <v>572</v>
      </c>
      <c r="B1380" s="127"/>
      <c r="C1380" s="127"/>
      <c r="D1380" s="127"/>
      <c r="E1380" s="127"/>
      <c r="F1380" s="104">
        <f>SUM(F1378)</f>
        <v>29.05</v>
      </c>
    </row>
    <row r="1381" spans="1:6" ht="12.75">
      <c r="A1381" s="127" t="s">
        <v>573</v>
      </c>
      <c r="B1381" s="127"/>
      <c r="C1381" s="127"/>
      <c r="D1381" s="127"/>
      <c r="E1381" s="127"/>
      <c r="F1381" s="104">
        <f>SUM(F1379:F1380)</f>
        <v>30.152000000000001</v>
      </c>
    </row>
    <row r="1382" spans="1:6" ht="12.75">
      <c r="A1382" s="128" t="s">
        <v>574</v>
      </c>
      <c r="B1382" s="128"/>
      <c r="C1382" s="128"/>
      <c r="D1382" s="128"/>
      <c r="E1382" s="128"/>
      <c r="F1382" s="52">
        <f>PRODUCT(F1379*1.307)</f>
        <v>1.4403140000000001</v>
      </c>
    </row>
    <row r="1383" spans="1:6" ht="12.75">
      <c r="A1383" s="127" t="s">
        <v>575</v>
      </c>
      <c r="B1383" s="127"/>
      <c r="C1383" s="127"/>
      <c r="D1383" s="127"/>
      <c r="E1383" s="127"/>
      <c r="F1383" s="52">
        <f>SUM(F1381:F1382)</f>
        <v>31.592314000000002</v>
      </c>
    </row>
    <row r="1384" spans="1:6" ht="12.75">
      <c r="A1384" s="123" t="s">
        <v>720</v>
      </c>
      <c r="B1384" s="123"/>
      <c r="C1384" s="123"/>
      <c r="D1384" s="123"/>
      <c r="E1384" s="123"/>
      <c r="F1384" s="123"/>
    </row>
    <row r="1385" spans="1:6" ht="25.5">
      <c r="A1385" s="42"/>
      <c r="B1385" s="107" t="s">
        <v>306</v>
      </c>
      <c r="C1385" s="42" t="s">
        <v>83</v>
      </c>
      <c r="D1385" s="85"/>
      <c r="E1385" s="79"/>
      <c r="F1385" s="80"/>
    </row>
    <row r="1386" spans="1:6" ht="12.75">
      <c r="A1386" s="86"/>
      <c r="B1386" s="69" t="s">
        <v>721</v>
      </c>
      <c r="C1386" s="70" t="s">
        <v>577</v>
      </c>
      <c r="D1386" s="71">
        <v>1.2</v>
      </c>
      <c r="E1386" s="72">
        <v>4.4000000000000004</v>
      </c>
      <c r="F1386" s="21">
        <f>PRODUCT(D1386*E1386)</f>
        <v>5.28</v>
      </c>
    </row>
    <row r="1387" spans="1:6" ht="12.75">
      <c r="A1387" s="86"/>
      <c r="B1387" s="69" t="s">
        <v>722</v>
      </c>
      <c r="C1387" s="70" t="s">
        <v>577</v>
      </c>
      <c r="D1387" s="71">
        <v>1.2</v>
      </c>
      <c r="E1387" s="72">
        <v>3.26</v>
      </c>
      <c r="F1387" s="21">
        <f>PRODUCT(D1387*E1387)</f>
        <v>3.9119999999999995</v>
      </c>
    </row>
    <row r="1388" spans="1:6" ht="12.75">
      <c r="A1388" s="86"/>
      <c r="B1388" s="26" t="s">
        <v>723</v>
      </c>
      <c r="C1388" s="70" t="s">
        <v>611</v>
      </c>
      <c r="D1388" s="71">
        <v>1</v>
      </c>
      <c r="E1388" s="72">
        <v>29.65</v>
      </c>
      <c r="F1388" s="21">
        <f>PRODUCT(D1388*E1388)</f>
        <v>29.65</v>
      </c>
    </row>
    <row r="1389" spans="1:6" ht="12.75">
      <c r="A1389" s="127" t="s">
        <v>571</v>
      </c>
      <c r="B1389" s="127"/>
      <c r="C1389" s="127"/>
      <c r="D1389" s="127"/>
      <c r="E1389" s="127"/>
      <c r="F1389" s="82">
        <f>SUM(F1386:F1387)</f>
        <v>9.1920000000000002</v>
      </c>
    </row>
    <row r="1390" spans="1:6" ht="12.75">
      <c r="A1390" s="127" t="s">
        <v>572</v>
      </c>
      <c r="B1390" s="127"/>
      <c r="C1390" s="127"/>
      <c r="D1390" s="127"/>
      <c r="E1390" s="127"/>
      <c r="F1390" s="82">
        <f>SUM(F1388)</f>
        <v>29.65</v>
      </c>
    </row>
    <row r="1391" spans="1:6" ht="12.75">
      <c r="A1391" s="127" t="s">
        <v>573</v>
      </c>
      <c r="B1391" s="127"/>
      <c r="C1391" s="127"/>
      <c r="D1391" s="127"/>
      <c r="E1391" s="127"/>
      <c r="F1391" s="82">
        <f>SUM(F1389:F1390)</f>
        <v>38.841999999999999</v>
      </c>
    </row>
    <row r="1392" spans="1:6" ht="12.75">
      <c r="A1392" s="128" t="s">
        <v>574</v>
      </c>
      <c r="B1392" s="128"/>
      <c r="C1392" s="128"/>
      <c r="D1392" s="128"/>
      <c r="E1392" s="128"/>
      <c r="F1392" s="52">
        <f>PRODUCT(F1389*1.307)</f>
        <v>12.013944</v>
      </c>
    </row>
    <row r="1393" spans="1:6" ht="12.75">
      <c r="A1393" s="127" t="s">
        <v>575</v>
      </c>
      <c r="B1393" s="127"/>
      <c r="C1393" s="127"/>
      <c r="D1393" s="127"/>
      <c r="E1393" s="127"/>
      <c r="F1393" s="52">
        <f>SUM(F1391:F1392)</f>
        <v>50.855944000000001</v>
      </c>
    </row>
    <row r="1394" spans="1:6" ht="25.5">
      <c r="A1394" s="42"/>
      <c r="B1394" s="107" t="s">
        <v>308</v>
      </c>
      <c r="C1394" s="42" t="s">
        <v>103</v>
      </c>
      <c r="D1394" s="85"/>
      <c r="E1394" s="79"/>
      <c r="F1394" s="80"/>
    </row>
    <row r="1395" spans="1:6" ht="12.75">
      <c r="A1395" s="86"/>
      <c r="B1395" s="69" t="s">
        <v>721</v>
      </c>
      <c r="C1395" s="70" t="s">
        <v>577</v>
      </c>
      <c r="D1395" s="71">
        <v>0.25</v>
      </c>
      <c r="E1395" s="72">
        <v>4.4000000000000004</v>
      </c>
      <c r="F1395" s="21">
        <f>PRODUCT(D1395*E1395)</f>
        <v>1.1000000000000001</v>
      </c>
    </row>
    <row r="1396" spans="1:6" ht="12.75">
      <c r="A1396" s="86"/>
      <c r="B1396" s="69" t="s">
        <v>722</v>
      </c>
      <c r="C1396" s="70" t="s">
        <v>577</v>
      </c>
      <c r="D1396" s="71">
        <v>0.25</v>
      </c>
      <c r="E1396" s="72">
        <v>3.26</v>
      </c>
      <c r="F1396" s="21">
        <f>PRODUCT(D1396*E1396)</f>
        <v>0.81499999999999995</v>
      </c>
    </row>
    <row r="1397" spans="1:6" ht="12.75">
      <c r="A1397" s="86"/>
      <c r="B1397" s="26" t="s">
        <v>724</v>
      </c>
      <c r="C1397" s="70" t="s">
        <v>611</v>
      </c>
      <c r="D1397" s="71">
        <v>1</v>
      </c>
      <c r="E1397" s="72">
        <v>3.87</v>
      </c>
      <c r="F1397" s="21">
        <f>PRODUCT(D1397*E1397)</f>
        <v>3.87</v>
      </c>
    </row>
    <row r="1398" spans="1:6" ht="12.75">
      <c r="A1398" s="127" t="s">
        <v>571</v>
      </c>
      <c r="B1398" s="127"/>
      <c r="C1398" s="127"/>
      <c r="D1398" s="127"/>
      <c r="E1398" s="127"/>
      <c r="F1398" s="82">
        <f>SUM(F1395:F1396)</f>
        <v>1.915</v>
      </c>
    </row>
    <row r="1399" spans="1:6" ht="12.75">
      <c r="A1399" s="127" t="s">
        <v>572</v>
      </c>
      <c r="B1399" s="127"/>
      <c r="C1399" s="127"/>
      <c r="D1399" s="127"/>
      <c r="E1399" s="127"/>
      <c r="F1399" s="82">
        <f>SUM(F1397)</f>
        <v>3.87</v>
      </c>
    </row>
    <row r="1400" spans="1:6" ht="12.75">
      <c r="A1400" s="127" t="s">
        <v>573</v>
      </c>
      <c r="B1400" s="127"/>
      <c r="C1400" s="127"/>
      <c r="D1400" s="127"/>
      <c r="E1400" s="127"/>
      <c r="F1400" s="82">
        <f>SUM(F1398:F1399)</f>
        <v>5.7850000000000001</v>
      </c>
    </row>
    <row r="1401" spans="1:6" ht="12.75">
      <c r="A1401" s="128" t="s">
        <v>574</v>
      </c>
      <c r="B1401" s="128"/>
      <c r="C1401" s="128"/>
      <c r="D1401" s="128"/>
      <c r="E1401" s="128"/>
      <c r="F1401" s="52">
        <f>PRODUCT(F1398*1.307)</f>
        <v>2.5029049999999997</v>
      </c>
    </row>
    <row r="1402" spans="1:6" ht="12.75">
      <c r="A1402" s="127" t="s">
        <v>575</v>
      </c>
      <c r="B1402" s="127"/>
      <c r="C1402" s="127"/>
      <c r="D1402" s="127"/>
      <c r="E1402" s="127"/>
      <c r="F1402" s="52">
        <f>SUM(F1400:F1401)</f>
        <v>8.2879050000000003</v>
      </c>
    </row>
    <row r="1403" spans="1:6" ht="25.5">
      <c r="A1403" s="42"/>
      <c r="B1403" s="107" t="s">
        <v>310</v>
      </c>
      <c r="C1403" s="42" t="s">
        <v>103</v>
      </c>
      <c r="D1403" s="85"/>
      <c r="E1403" s="79"/>
      <c r="F1403" s="80"/>
    </row>
    <row r="1404" spans="1:6" ht="12.75">
      <c r="A1404" s="86"/>
      <c r="B1404" s="69" t="s">
        <v>721</v>
      </c>
      <c r="C1404" s="70" t="s">
        <v>577</v>
      </c>
      <c r="D1404" s="71">
        <v>0.3</v>
      </c>
      <c r="E1404" s="72">
        <v>4.4000000000000004</v>
      </c>
      <c r="F1404" s="21">
        <f>PRODUCT(D1404*E1404)</f>
        <v>1.32</v>
      </c>
    </row>
    <row r="1405" spans="1:6" ht="12.75">
      <c r="A1405" s="86"/>
      <c r="B1405" s="69" t="s">
        <v>722</v>
      </c>
      <c r="C1405" s="70" t="s">
        <v>577</v>
      </c>
      <c r="D1405" s="71">
        <v>0.3</v>
      </c>
      <c r="E1405" s="72">
        <v>3.26</v>
      </c>
      <c r="F1405" s="21">
        <f>PRODUCT(D1405*E1405)</f>
        <v>0.97799999999999987</v>
      </c>
    </row>
    <row r="1406" spans="1:6" ht="12.75">
      <c r="A1406" s="86"/>
      <c r="B1406" s="26" t="s">
        <v>725</v>
      </c>
      <c r="C1406" s="70" t="s">
        <v>611</v>
      </c>
      <c r="D1406" s="71">
        <v>1</v>
      </c>
      <c r="E1406" s="72">
        <v>9.1300000000000008</v>
      </c>
      <c r="F1406" s="21">
        <f>PRODUCT(D1406*E1406)</f>
        <v>9.1300000000000008</v>
      </c>
    </row>
    <row r="1407" spans="1:6" ht="12.75">
      <c r="A1407" s="127" t="s">
        <v>571</v>
      </c>
      <c r="B1407" s="127"/>
      <c r="C1407" s="127"/>
      <c r="D1407" s="127"/>
      <c r="E1407" s="127"/>
      <c r="F1407" s="82">
        <f>SUM(F1404:F1405)</f>
        <v>2.298</v>
      </c>
    </row>
    <row r="1408" spans="1:6" ht="12.75">
      <c r="A1408" s="127" t="s">
        <v>572</v>
      </c>
      <c r="B1408" s="127"/>
      <c r="C1408" s="127"/>
      <c r="D1408" s="127"/>
      <c r="E1408" s="127"/>
      <c r="F1408" s="82">
        <f>SUM(F1406)</f>
        <v>9.1300000000000008</v>
      </c>
    </row>
    <row r="1409" spans="1:6" ht="12.75">
      <c r="A1409" s="127" t="s">
        <v>573</v>
      </c>
      <c r="B1409" s="127"/>
      <c r="C1409" s="127"/>
      <c r="D1409" s="127"/>
      <c r="E1409" s="127"/>
      <c r="F1409" s="82">
        <f>SUM(F1407:F1408)</f>
        <v>11.428000000000001</v>
      </c>
    </row>
    <row r="1410" spans="1:6" ht="12.75">
      <c r="A1410" s="128" t="s">
        <v>574</v>
      </c>
      <c r="B1410" s="128"/>
      <c r="C1410" s="128"/>
      <c r="D1410" s="128"/>
      <c r="E1410" s="128"/>
      <c r="F1410" s="52">
        <f>PRODUCT(F1407*1.307)</f>
        <v>3.0034860000000001</v>
      </c>
    </row>
    <row r="1411" spans="1:6" ht="12.75">
      <c r="A1411" s="127" t="s">
        <v>575</v>
      </c>
      <c r="B1411" s="127"/>
      <c r="C1411" s="127"/>
      <c r="D1411" s="127"/>
      <c r="E1411" s="127"/>
      <c r="F1411" s="52">
        <f>SUM(F1409:F1410)</f>
        <v>14.431486000000001</v>
      </c>
    </row>
    <row r="1412" spans="1:6" ht="25.5">
      <c r="A1412" s="42"/>
      <c r="B1412" s="107" t="s">
        <v>312</v>
      </c>
      <c r="C1412" s="42" t="s">
        <v>103</v>
      </c>
      <c r="D1412" s="85"/>
      <c r="E1412" s="79"/>
      <c r="F1412" s="80"/>
    </row>
    <row r="1413" spans="1:6" ht="12.75">
      <c r="A1413" s="86"/>
      <c r="B1413" s="69" t="s">
        <v>721</v>
      </c>
      <c r="C1413" s="70" t="s">
        <v>577</v>
      </c>
      <c r="D1413" s="71">
        <v>0.3</v>
      </c>
      <c r="E1413" s="72">
        <v>4.4000000000000004</v>
      </c>
      <c r="F1413" s="21">
        <f>PRODUCT(D1413*E1413)</f>
        <v>1.32</v>
      </c>
    </row>
    <row r="1414" spans="1:6" ht="12.75">
      <c r="A1414" s="86"/>
      <c r="B1414" s="69" t="s">
        <v>722</v>
      </c>
      <c r="C1414" s="70" t="s">
        <v>577</v>
      </c>
      <c r="D1414" s="71">
        <v>0.3</v>
      </c>
      <c r="E1414" s="72">
        <v>3.26</v>
      </c>
      <c r="F1414" s="21">
        <f>PRODUCT(D1414*E1414)</f>
        <v>0.97799999999999987</v>
      </c>
    </row>
    <row r="1415" spans="1:6" ht="12.75">
      <c r="A1415" s="86"/>
      <c r="B1415" s="26" t="s">
        <v>726</v>
      </c>
      <c r="C1415" s="70" t="s">
        <v>611</v>
      </c>
      <c r="D1415" s="71">
        <v>1</v>
      </c>
      <c r="E1415" s="72">
        <v>6.31</v>
      </c>
      <c r="F1415" s="21">
        <f>PRODUCT(D1415*E1415)</f>
        <v>6.31</v>
      </c>
    </row>
    <row r="1416" spans="1:6" ht="12.75">
      <c r="A1416" s="127" t="s">
        <v>571</v>
      </c>
      <c r="B1416" s="127"/>
      <c r="C1416" s="127"/>
      <c r="D1416" s="127"/>
      <c r="E1416" s="127"/>
      <c r="F1416" s="82">
        <f>SUM(F1413:F1414)</f>
        <v>2.298</v>
      </c>
    </row>
    <row r="1417" spans="1:6" ht="12.75">
      <c r="A1417" s="127" t="s">
        <v>572</v>
      </c>
      <c r="B1417" s="127"/>
      <c r="C1417" s="127"/>
      <c r="D1417" s="127"/>
      <c r="E1417" s="127"/>
      <c r="F1417" s="82">
        <f>SUM(F1415)</f>
        <v>6.31</v>
      </c>
    </row>
    <row r="1418" spans="1:6" ht="12.75">
      <c r="A1418" s="127" t="s">
        <v>573</v>
      </c>
      <c r="B1418" s="127"/>
      <c r="C1418" s="127"/>
      <c r="D1418" s="127"/>
      <c r="E1418" s="127"/>
      <c r="F1418" s="82">
        <f>SUM(F1416:F1417)</f>
        <v>8.6080000000000005</v>
      </c>
    </row>
    <row r="1419" spans="1:6" ht="12.75">
      <c r="A1419" s="128" t="s">
        <v>574</v>
      </c>
      <c r="B1419" s="128"/>
      <c r="C1419" s="128"/>
      <c r="D1419" s="128"/>
      <c r="E1419" s="128"/>
      <c r="F1419" s="52">
        <f>PRODUCT(F1416*1.307)</f>
        <v>3.0034860000000001</v>
      </c>
    </row>
    <row r="1420" spans="1:6" ht="12.75">
      <c r="A1420" s="127" t="s">
        <v>575</v>
      </c>
      <c r="B1420" s="127"/>
      <c r="C1420" s="127"/>
      <c r="D1420" s="127"/>
      <c r="E1420" s="127"/>
      <c r="F1420" s="52">
        <f>SUM(F1418:F1419)</f>
        <v>11.611486000000001</v>
      </c>
    </row>
    <row r="1421" spans="1:6" ht="25.5">
      <c r="A1421" s="42"/>
      <c r="B1421" s="107" t="s">
        <v>314</v>
      </c>
      <c r="C1421" s="42" t="s">
        <v>103</v>
      </c>
      <c r="D1421" s="85"/>
      <c r="E1421" s="79"/>
      <c r="F1421" s="80"/>
    </row>
    <row r="1422" spans="1:6" ht="12.75">
      <c r="A1422" s="86"/>
      <c r="B1422" s="69" t="s">
        <v>721</v>
      </c>
      <c r="C1422" s="70" t="s">
        <v>577</v>
      </c>
      <c r="D1422" s="71">
        <v>0.3</v>
      </c>
      <c r="E1422" s="72">
        <v>4.4000000000000004</v>
      </c>
      <c r="F1422" s="21">
        <f>PRODUCT(D1422*E1422)</f>
        <v>1.32</v>
      </c>
    </row>
    <row r="1423" spans="1:6" ht="12.75">
      <c r="A1423" s="86"/>
      <c r="B1423" s="69" t="s">
        <v>722</v>
      </c>
      <c r="C1423" s="70" t="s">
        <v>577</v>
      </c>
      <c r="D1423" s="71">
        <v>0.3</v>
      </c>
      <c r="E1423" s="72">
        <v>3.26</v>
      </c>
      <c r="F1423" s="21">
        <f>PRODUCT(D1423*E1423)</f>
        <v>0.97799999999999987</v>
      </c>
    </row>
    <row r="1424" spans="1:6" ht="12.75">
      <c r="A1424" s="86"/>
      <c r="B1424" s="26" t="s">
        <v>727</v>
      </c>
      <c r="C1424" s="70" t="s">
        <v>611</v>
      </c>
      <c r="D1424" s="71">
        <v>1</v>
      </c>
      <c r="E1424" s="72">
        <v>10.35</v>
      </c>
      <c r="F1424" s="21">
        <f>PRODUCT(D1424*E1424)</f>
        <v>10.35</v>
      </c>
    </row>
    <row r="1425" spans="1:6" ht="12.75">
      <c r="A1425" s="127" t="s">
        <v>571</v>
      </c>
      <c r="B1425" s="127"/>
      <c r="C1425" s="127"/>
      <c r="D1425" s="127"/>
      <c r="E1425" s="127"/>
      <c r="F1425" s="82">
        <f>SUM(F1422:F1423)</f>
        <v>2.298</v>
      </c>
    </row>
    <row r="1426" spans="1:6" ht="12.75">
      <c r="A1426" s="127" t="s">
        <v>572</v>
      </c>
      <c r="B1426" s="127"/>
      <c r="C1426" s="127"/>
      <c r="D1426" s="127"/>
      <c r="E1426" s="127"/>
      <c r="F1426" s="82">
        <f>SUM(F1424)</f>
        <v>10.35</v>
      </c>
    </row>
    <row r="1427" spans="1:6" ht="12.75">
      <c r="A1427" s="127" t="s">
        <v>573</v>
      </c>
      <c r="B1427" s="127"/>
      <c r="C1427" s="127"/>
      <c r="D1427" s="127"/>
      <c r="E1427" s="127"/>
      <c r="F1427" s="82">
        <f>SUM(F1425:F1426)</f>
        <v>12.648</v>
      </c>
    </row>
    <row r="1428" spans="1:6" ht="12.75">
      <c r="A1428" s="128" t="s">
        <v>574</v>
      </c>
      <c r="B1428" s="128"/>
      <c r="C1428" s="128"/>
      <c r="D1428" s="128"/>
      <c r="E1428" s="128"/>
      <c r="F1428" s="52">
        <f>PRODUCT(F1425*1.307)</f>
        <v>3.0034860000000001</v>
      </c>
    </row>
    <row r="1429" spans="1:6" ht="12.75">
      <c r="A1429" s="127" t="s">
        <v>575</v>
      </c>
      <c r="B1429" s="127"/>
      <c r="C1429" s="127"/>
      <c r="D1429" s="127"/>
      <c r="E1429" s="127"/>
      <c r="F1429" s="52">
        <f>SUM(F1427:F1428)</f>
        <v>15.651486</v>
      </c>
    </row>
    <row r="1430" spans="1:6" ht="25.5">
      <c r="A1430" s="42"/>
      <c r="B1430" s="107" t="s">
        <v>316</v>
      </c>
      <c r="C1430" s="42" t="s">
        <v>103</v>
      </c>
      <c r="D1430" s="85"/>
      <c r="E1430" s="79"/>
      <c r="F1430" s="80"/>
    </row>
    <row r="1431" spans="1:6" ht="12.75">
      <c r="A1431" s="86"/>
      <c r="B1431" s="69" t="s">
        <v>721</v>
      </c>
      <c r="C1431" s="70" t="s">
        <v>577</v>
      </c>
      <c r="D1431" s="71">
        <v>0.4</v>
      </c>
      <c r="E1431" s="72">
        <v>4.4000000000000004</v>
      </c>
      <c r="F1431" s="21">
        <f>PRODUCT(D1431*E1431)</f>
        <v>1.7600000000000002</v>
      </c>
    </row>
    <row r="1432" spans="1:6" ht="12.75">
      <c r="A1432" s="86"/>
      <c r="B1432" s="69" t="s">
        <v>722</v>
      </c>
      <c r="C1432" s="70" t="s">
        <v>577</v>
      </c>
      <c r="D1432" s="71">
        <v>0.4</v>
      </c>
      <c r="E1432" s="72">
        <v>3.26</v>
      </c>
      <c r="F1432" s="21">
        <f>PRODUCT(D1432*E1432)</f>
        <v>1.304</v>
      </c>
    </row>
    <row r="1433" spans="1:6" ht="12.75">
      <c r="A1433" s="86"/>
      <c r="B1433" s="26" t="s">
        <v>728</v>
      </c>
      <c r="C1433" s="70" t="s">
        <v>611</v>
      </c>
      <c r="D1433" s="71">
        <v>1</v>
      </c>
      <c r="E1433" s="72">
        <v>15.79</v>
      </c>
      <c r="F1433" s="21">
        <f>PRODUCT(D1433*E1433)</f>
        <v>15.79</v>
      </c>
    </row>
    <row r="1434" spans="1:6" ht="12.75">
      <c r="A1434" s="127" t="s">
        <v>571</v>
      </c>
      <c r="B1434" s="127"/>
      <c r="C1434" s="127"/>
      <c r="D1434" s="127"/>
      <c r="E1434" s="127"/>
      <c r="F1434" s="82">
        <f>SUM(F1431:F1432)</f>
        <v>3.0640000000000001</v>
      </c>
    </row>
    <row r="1435" spans="1:6" ht="12.75">
      <c r="A1435" s="127" t="s">
        <v>572</v>
      </c>
      <c r="B1435" s="127"/>
      <c r="C1435" s="127"/>
      <c r="D1435" s="127"/>
      <c r="E1435" s="127"/>
      <c r="F1435" s="82">
        <f>SUM(F1433)</f>
        <v>15.79</v>
      </c>
    </row>
    <row r="1436" spans="1:6" ht="12.75">
      <c r="A1436" s="127" t="s">
        <v>573</v>
      </c>
      <c r="B1436" s="127"/>
      <c r="C1436" s="127"/>
      <c r="D1436" s="127"/>
      <c r="E1436" s="127"/>
      <c r="F1436" s="82">
        <f>SUM(F1434:F1435)</f>
        <v>18.853999999999999</v>
      </c>
    </row>
    <row r="1437" spans="1:6" ht="12.75">
      <c r="A1437" s="128" t="s">
        <v>574</v>
      </c>
      <c r="B1437" s="128"/>
      <c r="C1437" s="128"/>
      <c r="D1437" s="128"/>
      <c r="E1437" s="128"/>
      <c r="F1437" s="52">
        <f>PRODUCT(F1434*1.307)</f>
        <v>4.0046479999999995</v>
      </c>
    </row>
    <row r="1438" spans="1:6" ht="12.75">
      <c r="A1438" s="127" t="s">
        <v>575</v>
      </c>
      <c r="B1438" s="127"/>
      <c r="C1438" s="127"/>
      <c r="D1438" s="127"/>
      <c r="E1438" s="127"/>
      <c r="F1438" s="52">
        <f>SUM(F1436:F1437)</f>
        <v>22.858647999999999</v>
      </c>
    </row>
    <row r="1439" spans="1:6" ht="25.5">
      <c r="A1439" s="42"/>
      <c r="B1439" s="107" t="s">
        <v>318</v>
      </c>
      <c r="C1439" s="42" t="s">
        <v>83</v>
      </c>
      <c r="D1439" s="85"/>
      <c r="E1439" s="79"/>
      <c r="F1439" s="80"/>
    </row>
    <row r="1440" spans="1:6" ht="12.75">
      <c r="A1440" s="86"/>
      <c r="B1440" s="69" t="s">
        <v>721</v>
      </c>
      <c r="C1440" s="70" t="s">
        <v>577</v>
      </c>
      <c r="D1440" s="71">
        <v>1</v>
      </c>
      <c r="E1440" s="72">
        <v>4.4000000000000004</v>
      </c>
      <c r="F1440" s="21">
        <f>PRODUCT(D1440*E1440)</f>
        <v>4.4000000000000004</v>
      </c>
    </row>
    <row r="1441" spans="1:6" ht="12.75">
      <c r="A1441" s="86"/>
      <c r="B1441" s="69" t="s">
        <v>722</v>
      </c>
      <c r="C1441" s="70" t="s">
        <v>577</v>
      </c>
      <c r="D1441" s="71">
        <v>1</v>
      </c>
      <c r="E1441" s="72">
        <v>3.26</v>
      </c>
      <c r="F1441" s="21">
        <f>PRODUCT(D1441*E1441)</f>
        <v>3.26</v>
      </c>
    </row>
    <row r="1442" spans="1:6" ht="25.5">
      <c r="A1442" s="86"/>
      <c r="B1442" s="26" t="s">
        <v>729</v>
      </c>
      <c r="C1442" s="70" t="s">
        <v>611</v>
      </c>
      <c r="D1442" s="71">
        <v>1</v>
      </c>
      <c r="E1442" s="72">
        <v>132.63</v>
      </c>
      <c r="F1442" s="21">
        <f>PRODUCT(D1442*E1442)</f>
        <v>132.63</v>
      </c>
    </row>
    <row r="1443" spans="1:6" ht="12.75">
      <c r="A1443" s="127" t="s">
        <v>571</v>
      </c>
      <c r="B1443" s="127"/>
      <c r="C1443" s="127"/>
      <c r="D1443" s="127"/>
      <c r="E1443" s="127"/>
      <c r="F1443" s="82">
        <f>SUM(F1440:F1441)</f>
        <v>7.66</v>
      </c>
    </row>
    <row r="1444" spans="1:6" ht="12.75">
      <c r="A1444" s="127" t="s">
        <v>572</v>
      </c>
      <c r="B1444" s="127"/>
      <c r="C1444" s="127"/>
      <c r="D1444" s="127"/>
      <c r="E1444" s="127"/>
      <c r="F1444" s="82">
        <f>SUM(F1442)</f>
        <v>132.63</v>
      </c>
    </row>
    <row r="1445" spans="1:6" ht="12.75">
      <c r="A1445" s="127" t="s">
        <v>573</v>
      </c>
      <c r="B1445" s="127"/>
      <c r="C1445" s="127"/>
      <c r="D1445" s="127"/>
      <c r="E1445" s="127"/>
      <c r="F1445" s="82">
        <f>SUM(F1443:F1444)</f>
        <v>140.29</v>
      </c>
    </row>
    <row r="1446" spans="1:6" ht="12.75">
      <c r="A1446" s="128" t="s">
        <v>574</v>
      </c>
      <c r="B1446" s="128"/>
      <c r="C1446" s="128"/>
      <c r="D1446" s="128"/>
      <c r="E1446" s="128"/>
      <c r="F1446" s="52">
        <f>PRODUCT(F1443*1.307)</f>
        <v>10.011619999999999</v>
      </c>
    </row>
    <row r="1447" spans="1:6" ht="12.75">
      <c r="A1447" s="127" t="s">
        <v>575</v>
      </c>
      <c r="B1447" s="127"/>
      <c r="C1447" s="127"/>
      <c r="D1447" s="127"/>
      <c r="E1447" s="127"/>
      <c r="F1447" s="52">
        <f>SUM(F1445:F1446)</f>
        <v>150.30161999999999</v>
      </c>
    </row>
    <row r="1448" spans="1:6" ht="12.75">
      <c r="A1448" s="42"/>
      <c r="B1448" s="107" t="s">
        <v>320</v>
      </c>
      <c r="C1448" s="42" t="s">
        <v>83</v>
      </c>
      <c r="D1448" s="85"/>
      <c r="E1448" s="79"/>
      <c r="F1448" s="80"/>
    </row>
    <row r="1449" spans="1:6" ht="12.75">
      <c r="A1449" s="86"/>
      <c r="B1449" s="69" t="s">
        <v>721</v>
      </c>
      <c r="C1449" s="70" t="s">
        <v>577</v>
      </c>
      <c r="D1449" s="71">
        <v>0.2</v>
      </c>
      <c r="E1449" s="72">
        <v>4.4000000000000004</v>
      </c>
      <c r="F1449" s="21">
        <f>PRODUCT(D1449*E1449)</f>
        <v>0.88000000000000012</v>
      </c>
    </row>
    <row r="1450" spans="1:6" ht="12.75">
      <c r="A1450" s="86"/>
      <c r="B1450" s="69" t="s">
        <v>722</v>
      </c>
      <c r="C1450" s="70" t="s">
        <v>577</v>
      </c>
      <c r="D1450" s="71">
        <v>0.2</v>
      </c>
      <c r="E1450" s="72">
        <v>3.26</v>
      </c>
      <c r="F1450" s="21">
        <f>PRODUCT(D1450*E1450)</f>
        <v>0.65200000000000002</v>
      </c>
    </row>
    <row r="1451" spans="1:6" ht="12.75">
      <c r="A1451" s="86"/>
      <c r="B1451" s="26" t="s">
        <v>320</v>
      </c>
      <c r="C1451" s="70" t="s">
        <v>611</v>
      </c>
      <c r="D1451" s="71">
        <v>1</v>
      </c>
      <c r="E1451" s="72">
        <v>5.0599999999999996</v>
      </c>
      <c r="F1451" s="21">
        <f>PRODUCT(D1451*E1451)</f>
        <v>5.0599999999999996</v>
      </c>
    </row>
    <row r="1452" spans="1:6" ht="12.75">
      <c r="A1452" s="127" t="s">
        <v>571</v>
      </c>
      <c r="B1452" s="127"/>
      <c r="C1452" s="127"/>
      <c r="D1452" s="127"/>
      <c r="E1452" s="127"/>
      <c r="F1452" s="82">
        <f>SUM(F1449:F1450)</f>
        <v>1.532</v>
      </c>
    </row>
    <row r="1453" spans="1:6" ht="12.75">
      <c r="A1453" s="127" t="s">
        <v>572</v>
      </c>
      <c r="B1453" s="127"/>
      <c r="C1453" s="127"/>
      <c r="D1453" s="127"/>
      <c r="E1453" s="127"/>
      <c r="F1453" s="82">
        <f>SUM(F1451)</f>
        <v>5.0599999999999996</v>
      </c>
    </row>
    <row r="1454" spans="1:6" ht="12.75">
      <c r="A1454" s="127" t="s">
        <v>573</v>
      </c>
      <c r="B1454" s="127"/>
      <c r="C1454" s="127"/>
      <c r="D1454" s="127"/>
      <c r="E1454" s="127"/>
      <c r="F1454" s="82">
        <f>SUM(F1452:F1453)</f>
        <v>6.5919999999999996</v>
      </c>
    </row>
    <row r="1455" spans="1:6" ht="12.75">
      <c r="A1455" s="128" t="s">
        <v>574</v>
      </c>
      <c r="B1455" s="128"/>
      <c r="C1455" s="128"/>
      <c r="D1455" s="128"/>
      <c r="E1455" s="128"/>
      <c r="F1455" s="52">
        <f>PRODUCT(F1452*1.307)</f>
        <v>2.0023239999999998</v>
      </c>
    </row>
    <row r="1456" spans="1:6" ht="12.75">
      <c r="A1456" s="127" t="s">
        <v>575</v>
      </c>
      <c r="B1456" s="127"/>
      <c r="C1456" s="127"/>
      <c r="D1456" s="127"/>
      <c r="E1456" s="127"/>
      <c r="F1456" s="52">
        <f>SUM(F1454:F1455)</f>
        <v>8.5943240000000003</v>
      </c>
    </row>
    <row r="1457" spans="1:6" ht="25.5">
      <c r="A1457" s="42"/>
      <c r="B1457" s="107" t="s">
        <v>322</v>
      </c>
      <c r="C1457" s="42" t="s">
        <v>83</v>
      </c>
      <c r="D1457" s="85"/>
      <c r="E1457" s="79"/>
      <c r="F1457" s="80"/>
    </row>
    <row r="1458" spans="1:6" ht="12.75">
      <c r="A1458" s="86"/>
      <c r="B1458" s="69" t="s">
        <v>721</v>
      </c>
      <c r="C1458" s="70" t="s">
        <v>577</v>
      </c>
      <c r="D1458" s="71">
        <v>0.1</v>
      </c>
      <c r="E1458" s="72">
        <v>4.4000000000000004</v>
      </c>
      <c r="F1458" s="21">
        <f>PRODUCT(D1458*E1458)</f>
        <v>0.44000000000000006</v>
      </c>
    </row>
    <row r="1459" spans="1:6" ht="12.75">
      <c r="A1459" s="86"/>
      <c r="B1459" s="69" t="s">
        <v>722</v>
      </c>
      <c r="C1459" s="70" t="s">
        <v>577</v>
      </c>
      <c r="D1459" s="71">
        <v>0.1</v>
      </c>
      <c r="E1459" s="72">
        <v>3.26</v>
      </c>
      <c r="F1459" s="21">
        <f>PRODUCT(D1459*E1459)</f>
        <v>0.32600000000000001</v>
      </c>
    </row>
    <row r="1460" spans="1:6" ht="12.75">
      <c r="A1460" s="86"/>
      <c r="B1460" s="26" t="s">
        <v>730</v>
      </c>
      <c r="C1460" s="70" t="s">
        <v>611</v>
      </c>
      <c r="D1460" s="71">
        <v>1</v>
      </c>
      <c r="E1460" s="72">
        <v>2.0099999999999998</v>
      </c>
      <c r="F1460" s="21">
        <f>PRODUCT(D1460*E1460)</f>
        <v>2.0099999999999998</v>
      </c>
    </row>
    <row r="1461" spans="1:6" ht="12.75">
      <c r="A1461" s="127" t="s">
        <v>571</v>
      </c>
      <c r="B1461" s="127"/>
      <c r="C1461" s="127"/>
      <c r="D1461" s="127"/>
      <c r="E1461" s="127"/>
      <c r="F1461" s="82">
        <f>SUM(F1458:F1459)</f>
        <v>0.76600000000000001</v>
      </c>
    </row>
    <row r="1462" spans="1:6" ht="12.75">
      <c r="A1462" s="127" t="s">
        <v>572</v>
      </c>
      <c r="B1462" s="127"/>
      <c r="C1462" s="127"/>
      <c r="D1462" s="127"/>
      <c r="E1462" s="127"/>
      <c r="F1462" s="82">
        <f>SUM(F1460)</f>
        <v>2.0099999999999998</v>
      </c>
    </row>
    <row r="1463" spans="1:6" ht="12.75">
      <c r="A1463" s="127" t="s">
        <v>573</v>
      </c>
      <c r="B1463" s="127"/>
      <c r="C1463" s="127"/>
      <c r="D1463" s="127"/>
      <c r="E1463" s="127"/>
      <c r="F1463" s="82">
        <f>SUM(F1461:F1462)</f>
        <v>2.7759999999999998</v>
      </c>
    </row>
    <row r="1464" spans="1:6" ht="12.75">
      <c r="A1464" s="128" t="s">
        <v>574</v>
      </c>
      <c r="B1464" s="128"/>
      <c r="C1464" s="128"/>
      <c r="D1464" s="128"/>
      <c r="E1464" s="128"/>
      <c r="F1464" s="52">
        <f>PRODUCT(F1461*1.307)</f>
        <v>1.0011619999999999</v>
      </c>
    </row>
    <row r="1465" spans="1:6" ht="12.75">
      <c r="A1465" s="127" t="s">
        <v>575</v>
      </c>
      <c r="B1465" s="127"/>
      <c r="C1465" s="127"/>
      <c r="D1465" s="127"/>
      <c r="E1465" s="127"/>
      <c r="F1465" s="52">
        <f>SUM(F1463:F1464)</f>
        <v>3.7771619999999997</v>
      </c>
    </row>
    <row r="1466" spans="1:6" ht="12.75">
      <c r="A1466" s="42"/>
      <c r="B1466" s="107" t="s">
        <v>324</v>
      </c>
      <c r="C1466" s="42" t="s">
        <v>83</v>
      </c>
      <c r="D1466" s="85"/>
      <c r="E1466" s="79"/>
      <c r="F1466" s="80"/>
    </row>
    <row r="1467" spans="1:6" ht="12.75">
      <c r="A1467" s="86"/>
      <c r="B1467" s="69" t="s">
        <v>721</v>
      </c>
      <c r="C1467" s="70" t="s">
        <v>577</v>
      </c>
      <c r="D1467" s="71">
        <v>0.3</v>
      </c>
      <c r="E1467" s="72">
        <v>4.4000000000000004</v>
      </c>
      <c r="F1467" s="21">
        <f>PRODUCT(D1467*E1467)</f>
        <v>1.32</v>
      </c>
    </row>
    <row r="1468" spans="1:6" ht="12.75">
      <c r="A1468" s="86"/>
      <c r="B1468" s="69" t="s">
        <v>722</v>
      </c>
      <c r="C1468" s="70" t="s">
        <v>577</v>
      </c>
      <c r="D1468" s="71">
        <v>0.3</v>
      </c>
      <c r="E1468" s="72">
        <v>3.26</v>
      </c>
      <c r="F1468" s="21">
        <f>PRODUCT(D1468*E1468)</f>
        <v>0.97799999999999987</v>
      </c>
    </row>
    <row r="1469" spans="1:6" ht="12.75">
      <c r="A1469" s="86"/>
      <c r="B1469" s="26" t="s">
        <v>731</v>
      </c>
      <c r="C1469" s="70" t="s">
        <v>611</v>
      </c>
      <c r="D1469" s="71">
        <v>1</v>
      </c>
      <c r="E1469" s="72">
        <v>13.39</v>
      </c>
      <c r="F1469" s="21">
        <f>PRODUCT(D1469*E1469)</f>
        <v>13.39</v>
      </c>
    </row>
    <row r="1470" spans="1:6" ht="12.75">
      <c r="A1470" s="127" t="s">
        <v>571</v>
      </c>
      <c r="B1470" s="127"/>
      <c r="C1470" s="127"/>
      <c r="D1470" s="127"/>
      <c r="E1470" s="127"/>
      <c r="F1470" s="82">
        <f>SUM(F1467:F1468)</f>
        <v>2.298</v>
      </c>
    </row>
    <row r="1471" spans="1:6" ht="12.75">
      <c r="A1471" s="127" t="s">
        <v>572</v>
      </c>
      <c r="B1471" s="127"/>
      <c r="C1471" s="127"/>
      <c r="D1471" s="127"/>
      <c r="E1471" s="127"/>
      <c r="F1471" s="82">
        <f>SUM(F1469)</f>
        <v>13.39</v>
      </c>
    </row>
    <row r="1472" spans="1:6" ht="12.75">
      <c r="A1472" s="127" t="s">
        <v>573</v>
      </c>
      <c r="B1472" s="127"/>
      <c r="C1472" s="127"/>
      <c r="D1472" s="127"/>
      <c r="E1472" s="127"/>
      <c r="F1472" s="82">
        <f>SUM(F1470:F1471)</f>
        <v>15.688000000000001</v>
      </c>
    </row>
    <row r="1473" spans="1:6" ht="12.75">
      <c r="A1473" s="128" t="s">
        <v>574</v>
      </c>
      <c r="B1473" s="128"/>
      <c r="C1473" s="128"/>
      <c r="D1473" s="128"/>
      <c r="E1473" s="128"/>
      <c r="F1473" s="52">
        <f>PRODUCT(F1470*1.307)</f>
        <v>3.0034860000000001</v>
      </c>
    </row>
    <row r="1474" spans="1:6" ht="12.75">
      <c r="A1474" s="127" t="s">
        <v>575</v>
      </c>
      <c r="B1474" s="127"/>
      <c r="C1474" s="127"/>
      <c r="D1474" s="127"/>
      <c r="E1474" s="127"/>
      <c r="F1474" s="52">
        <f>SUM(F1472:F1473)</f>
        <v>18.691486000000001</v>
      </c>
    </row>
    <row r="1475" spans="1:6" ht="12.75">
      <c r="A1475" s="42"/>
      <c r="B1475" s="107" t="s">
        <v>326</v>
      </c>
      <c r="C1475" s="42" t="s">
        <v>83</v>
      </c>
      <c r="D1475" s="85"/>
      <c r="E1475" s="79"/>
      <c r="F1475" s="80"/>
    </row>
    <row r="1476" spans="1:6" ht="12.75">
      <c r="A1476" s="86"/>
      <c r="B1476" s="69" t="s">
        <v>721</v>
      </c>
      <c r="C1476" s="70" t="s">
        <v>577</v>
      </c>
      <c r="D1476" s="71">
        <v>0.3</v>
      </c>
      <c r="E1476" s="72">
        <v>4.4000000000000004</v>
      </c>
      <c r="F1476" s="21">
        <f>PRODUCT(D1476*E1476)</f>
        <v>1.32</v>
      </c>
    </row>
    <row r="1477" spans="1:6" ht="12.75">
      <c r="A1477" s="86"/>
      <c r="B1477" s="69" t="s">
        <v>722</v>
      </c>
      <c r="C1477" s="70" t="s">
        <v>577</v>
      </c>
      <c r="D1477" s="71">
        <v>0.3</v>
      </c>
      <c r="E1477" s="72">
        <v>3.26</v>
      </c>
      <c r="F1477" s="21">
        <f>PRODUCT(D1477*E1477)</f>
        <v>0.97799999999999987</v>
      </c>
    </row>
    <row r="1478" spans="1:6" ht="12.75">
      <c r="A1478" s="86"/>
      <c r="B1478" s="26" t="s">
        <v>732</v>
      </c>
      <c r="C1478" s="70" t="s">
        <v>611</v>
      </c>
      <c r="D1478" s="71">
        <v>1</v>
      </c>
      <c r="E1478" s="72">
        <v>13.48</v>
      </c>
      <c r="F1478" s="21">
        <f>PRODUCT(D1478*E1478)</f>
        <v>13.48</v>
      </c>
    </row>
    <row r="1479" spans="1:6" ht="12.75">
      <c r="A1479" s="127" t="s">
        <v>571</v>
      </c>
      <c r="B1479" s="127"/>
      <c r="C1479" s="127"/>
      <c r="D1479" s="127"/>
      <c r="E1479" s="127"/>
      <c r="F1479" s="82">
        <f>SUM(F1476:F1477)</f>
        <v>2.298</v>
      </c>
    </row>
    <row r="1480" spans="1:6" ht="12.75">
      <c r="A1480" s="127" t="s">
        <v>572</v>
      </c>
      <c r="B1480" s="127"/>
      <c r="C1480" s="127"/>
      <c r="D1480" s="127"/>
      <c r="E1480" s="127"/>
      <c r="F1480" s="82">
        <f>SUM(F1478)</f>
        <v>13.48</v>
      </c>
    </row>
    <row r="1481" spans="1:6" ht="12.75">
      <c r="A1481" s="127" t="s">
        <v>573</v>
      </c>
      <c r="B1481" s="127"/>
      <c r="C1481" s="127"/>
      <c r="D1481" s="127"/>
      <c r="E1481" s="127"/>
      <c r="F1481" s="82">
        <f>SUM(F1479:F1480)</f>
        <v>15.778</v>
      </c>
    </row>
    <row r="1482" spans="1:6" ht="12.75">
      <c r="A1482" s="128" t="s">
        <v>574</v>
      </c>
      <c r="B1482" s="128"/>
      <c r="C1482" s="128"/>
      <c r="D1482" s="128"/>
      <c r="E1482" s="128"/>
      <c r="F1482" s="52">
        <f>PRODUCT(F1479*1.307)</f>
        <v>3.0034860000000001</v>
      </c>
    </row>
    <row r="1483" spans="1:6" ht="12.75">
      <c r="A1483" s="127" t="s">
        <v>575</v>
      </c>
      <c r="B1483" s="127"/>
      <c r="C1483" s="127"/>
      <c r="D1483" s="127"/>
      <c r="E1483" s="127"/>
      <c r="F1483" s="52">
        <f>SUM(F1481:F1482)</f>
        <v>18.781486000000001</v>
      </c>
    </row>
    <row r="1484" spans="1:6" ht="12.75">
      <c r="A1484" s="42"/>
      <c r="B1484" s="107" t="s">
        <v>328</v>
      </c>
      <c r="C1484" s="42" t="s">
        <v>83</v>
      </c>
      <c r="D1484" s="85"/>
      <c r="E1484" s="79"/>
      <c r="F1484" s="80"/>
    </row>
    <row r="1485" spans="1:6" ht="12.75">
      <c r="A1485" s="86"/>
      <c r="B1485" s="69" t="s">
        <v>721</v>
      </c>
      <c r="C1485" s="70" t="s">
        <v>577</v>
      </c>
      <c r="D1485" s="71">
        <v>0.3</v>
      </c>
      <c r="E1485" s="72">
        <v>4.4000000000000004</v>
      </c>
      <c r="F1485" s="21">
        <f>PRODUCT(D1485*E1485)</f>
        <v>1.32</v>
      </c>
    </row>
    <row r="1486" spans="1:6" ht="12.75">
      <c r="A1486" s="86"/>
      <c r="B1486" s="69" t="s">
        <v>722</v>
      </c>
      <c r="C1486" s="70" t="s">
        <v>577</v>
      </c>
      <c r="D1486" s="71">
        <v>0.3</v>
      </c>
      <c r="E1486" s="72">
        <v>3.26</v>
      </c>
      <c r="F1486" s="21">
        <f>PRODUCT(D1486*E1486)</f>
        <v>0.97799999999999987</v>
      </c>
    </row>
    <row r="1487" spans="1:6" ht="12.75">
      <c r="A1487" s="86"/>
      <c r="B1487" s="26" t="s">
        <v>733</v>
      </c>
      <c r="C1487" s="70" t="s">
        <v>611</v>
      </c>
      <c r="D1487" s="71">
        <v>1</v>
      </c>
      <c r="E1487" s="72">
        <v>8.42</v>
      </c>
      <c r="F1487" s="21">
        <f>PRODUCT(D1487*E1487)</f>
        <v>8.42</v>
      </c>
    </row>
    <row r="1488" spans="1:6" ht="12.75">
      <c r="A1488" s="127" t="s">
        <v>571</v>
      </c>
      <c r="B1488" s="127"/>
      <c r="C1488" s="127"/>
      <c r="D1488" s="127"/>
      <c r="E1488" s="127"/>
      <c r="F1488" s="82">
        <f>SUM(F1485:F1486)</f>
        <v>2.298</v>
      </c>
    </row>
    <row r="1489" spans="1:6" ht="12.75">
      <c r="A1489" s="127" t="s">
        <v>572</v>
      </c>
      <c r="B1489" s="127"/>
      <c r="C1489" s="127"/>
      <c r="D1489" s="127"/>
      <c r="E1489" s="127"/>
      <c r="F1489" s="82">
        <f>SUM(F1487)</f>
        <v>8.42</v>
      </c>
    </row>
    <row r="1490" spans="1:6" ht="12.75">
      <c r="A1490" s="127" t="s">
        <v>573</v>
      </c>
      <c r="B1490" s="127"/>
      <c r="C1490" s="127"/>
      <c r="D1490" s="127"/>
      <c r="E1490" s="127"/>
      <c r="F1490" s="82">
        <f>SUM(F1488:F1489)</f>
        <v>10.718</v>
      </c>
    </row>
    <row r="1491" spans="1:6" ht="12.75">
      <c r="A1491" s="128" t="s">
        <v>574</v>
      </c>
      <c r="B1491" s="128"/>
      <c r="C1491" s="128"/>
      <c r="D1491" s="128"/>
      <c r="E1491" s="128"/>
      <c r="F1491" s="52">
        <f>PRODUCT(F1488*1.307)</f>
        <v>3.0034860000000001</v>
      </c>
    </row>
    <row r="1492" spans="1:6" ht="12.75">
      <c r="A1492" s="127" t="s">
        <v>575</v>
      </c>
      <c r="B1492" s="127"/>
      <c r="C1492" s="127"/>
      <c r="D1492" s="127"/>
      <c r="E1492" s="127"/>
      <c r="F1492" s="52">
        <f>SUM(F1490:F1491)</f>
        <v>13.721486000000001</v>
      </c>
    </row>
    <row r="1493" spans="1:6" ht="12.75">
      <c r="A1493" s="42"/>
      <c r="B1493" s="107" t="s">
        <v>330</v>
      </c>
      <c r="C1493" s="42" t="s">
        <v>83</v>
      </c>
      <c r="D1493" s="85"/>
      <c r="E1493" s="79"/>
      <c r="F1493" s="80"/>
    </row>
    <row r="1494" spans="1:6" ht="12.75">
      <c r="A1494" s="86"/>
      <c r="B1494" s="69" t="s">
        <v>721</v>
      </c>
      <c r="C1494" s="70" t="s">
        <v>577</v>
      </c>
      <c r="D1494" s="71">
        <v>0.3</v>
      </c>
      <c r="E1494" s="72">
        <v>4.4000000000000004</v>
      </c>
      <c r="F1494" s="21">
        <f>PRODUCT(D1494*E1494)</f>
        <v>1.32</v>
      </c>
    </row>
    <row r="1495" spans="1:6" ht="12.75">
      <c r="A1495" s="86"/>
      <c r="B1495" s="69" t="s">
        <v>722</v>
      </c>
      <c r="C1495" s="70" t="s">
        <v>577</v>
      </c>
      <c r="D1495" s="71">
        <v>0.3</v>
      </c>
      <c r="E1495" s="72">
        <v>3.26</v>
      </c>
      <c r="F1495" s="21">
        <f>PRODUCT(D1495*E1495)</f>
        <v>0.97799999999999987</v>
      </c>
    </row>
    <row r="1496" spans="1:6" ht="12.75">
      <c r="A1496" s="86"/>
      <c r="B1496" s="26" t="s">
        <v>734</v>
      </c>
      <c r="C1496" s="70" t="s">
        <v>611</v>
      </c>
      <c r="D1496" s="71">
        <v>1</v>
      </c>
      <c r="E1496" s="72">
        <v>8.9</v>
      </c>
      <c r="F1496" s="21">
        <f>PRODUCT(D1496*E1496)</f>
        <v>8.9</v>
      </c>
    </row>
    <row r="1497" spans="1:6" ht="12.75">
      <c r="A1497" s="127" t="s">
        <v>571</v>
      </c>
      <c r="B1497" s="127"/>
      <c r="C1497" s="127"/>
      <c r="D1497" s="127"/>
      <c r="E1497" s="127"/>
      <c r="F1497" s="82">
        <f>SUM(F1494:F1495)</f>
        <v>2.298</v>
      </c>
    </row>
    <row r="1498" spans="1:6" ht="12.75">
      <c r="A1498" s="127" t="s">
        <v>572</v>
      </c>
      <c r="B1498" s="127"/>
      <c r="C1498" s="127"/>
      <c r="D1498" s="127"/>
      <c r="E1498" s="127"/>
      <c r="F1498" s="82">
        <f>SUM(F1496)</f>
        <v>8.9</v>
      </c>
    </row>
    <row r="1499" spans="1:6" ht="12.75">
      <c r="A1499" s="127" t="s">
        <v>573</v>
      </c>
      <c r="B1499" s="127"/>
      <c r="C1499" s="127"/>
      <c r="D1499" s="127"/>
      <c r="E1499" s="127"/>
      <c r="F1499" s="82">
        <f>SUM(F1497:F1498)</f>
        <v>11.198</v>
      </c>
    </row>
    <row r="1500" spans="1:6" ht="12.75">
      <c r="A1500" s="128" t="s">
        <v>574</v>
      </c>
      <c r="B1500" s="128"/>
      <c r="C1500" s="128"/>
      <c r="D1500" s="128"/>
      <c r="E1500" s="128"/>
      <c r="F1500" s="52">
        <f>PRODUCT(F1497*1.307)</f>
        <v>3.0034860000000001</v>
      </c>
    </row>
    <row r="1501" spans="1:6" ht="12.75">
      <c r="A1501" s="127" t="s">
        <v>575</v>
      </c>
      <c r="B1501" s="127"/>
      <c r="C1501" s="127"/>
      <c r="D1501" s="127"/>
      <c r="E1501" s="127"/>
      <c r="F1501" s="52">
        <f>SUM(F1499:F1500)</f>
        <v>14.201486000000001</v>
      </c>
    </row>
    <row r="1502" spans="1:6" ht="25.5">
      <c r="A1502" s="42"/>
      <c r="B1502" s="107" t="s">
        <v>332</v>
      </c>
      <c r="C1502" s="42" t="s">
        <v>83</v>
      </c>
      <c r="D1502" s="85"/>
      <c r="E1502" s="79"/>
      <c r="F1502" s="80"/>
    </row>
    <row r="1503" spans="1:6" ht="12.75">
      <c r="A1503" s="86"/>
      <c r="B1503" s="69" t="s">
        <v>721</v>
      </c>
      <c r="C1503" s="70" t="s">
        <v>577</v>
      </c>
      <c r="D1503" s="71">
        <v>0.4</v>
      </c>
      <c r="E1503" s="72">
        <v>4.4000000000000004</v>
      </c>
      <c r="F1503" s="21">
        <f>PRODUCT(D1503*E1503)</f>
        <v>1.7600000000000002</v>
      </c>
    </row>
    <row r="1504" spans="1:6" ht="12.75">
      <c r="A1504" s="86"/>
      <c r="B1504" s="69" t="s">
        <v>722</v>
      </c>
      <c r="C1504" s="70" t="s">
        <v>577</v>
      </c>
      <c r="D1504" s="71">
        <v>0.4</v>
      </c>
      <c r="E1504" s="72">
        <v>3.26</v>
      </c>
      <c r="F1504" s="21">
        <f>PRODUCT(D1504*E1504)</f>
        <v>1.304</v>
      </c>
    </row>
    <row r="1505" spans="1:6" ht="12.75">
      <c r="A1505" s="86"/>
      <c r="B1505" s="26" t="s">
        <v>735</v>
      </c>
      <c r="C1505" s="70" t="s">
        <v>611</v>
      </c>
      <c r="D1505" s="71">
        <v>1</v>
      </c>
      <c r="E1505" s="72">
        <v>20.96</v>
      </c>
      <c r="F1505" s="21">
        <f>PRODUCT(D1505*E1505)</f>
        <v>20.96</v>
      </c>
    </row>
    <row r="1506" spans="1:6" ht="12.75">
      <c r="A1506" s="127" t="s">
        <v>571</v>
      </c>
      <c r="B1506" s="127"/>
      <c r="C1506" s="127"/>
      <c r="D1506" s="127"/>
      <c r="E1506" s="127"/>
      <c r="F1506" s="82">
        <f>SUM(F1503:F1504)</f>
        <v>3.0640000000000001</v>
      </c>
    </row>
    <row r="1507" spans="1:6" ht="12.75">
      <c r="A1507" s="127" t="s">
        <v>572</v>
      </c>
      <c r="B1507" s="127"/>
      <c r="C1507" s="127"/>
      <c r="D1507" s="127"/>
      <c r="E1507" s="127"/>
      <c r="F1507" s="82">
        <f>SUM(F1505)</f>
        <v>20.96</v>
      </c>
    </row>
    <row r="1508" spans="1:6" ht="12.75">
      <c r="A1508" s="127" t="s">
        <v>573</v>
      </c>
      <c r="B1508" s="127"/>
      <c r="C1508" s="127"/>
      <c r="D1508" s="127"/>
      <c r="E1508" s="127"/>
      <c r="F1508" s="82">
        <f>SUM(F1506:F1507)</f>
        <v>24.024000000000001</v>
      </c>
    </row>
    <row r="1509" spans="1:6" ht="12.75">
      <c r="A1509" s="128" t="s">
        <v>574</v>
      </c>
      <c r="B1509" s="128"/>
      <c r="C1509" s="128"/>
      <c r="D1509" s="128"/>
      <c r="E1509" s="128"/>
      <c r="F1509" s="52">
        <f>PRODUCT(F1506*1.307)</f>
        <v>4.0046479999999995</v>
      </c>
    </row>
    <row r="1510" spans="1:6" ht="12.75">
      <c r="A1510" s="127" t="s">
        <v>575</v>
      </c>
      <c r="B1510" s="127"/>
      <c r="C1510" s="127"/>
      <c r="D1510" s="127"/>
      <c r="E1510" s="127"/>
      <c r="F1510" s="52">
        <f>SUM(F1508:F1509)</f>
        <v>28.028648</v>
      </c>
    </row>
    <row r="1511" spans="1:6" ht="12.75">
      <c r="A1511" s="42"/>
      <c r="B1511" s="107" t="s">
        <v>334</v>
      </c>
      <c r="C1511" s="42" t="s">
        <v>83</v>
      </c>
      <c r="D1511" s="85"/>
      <c r="E1511" s="79"/>
      <c r="F1511" s="80"/>
    </row>
    <row r="1512" spans="1:6" ht="12.75">
      <c r="A1512" s="86"/>
      <c r="B1512" s="69" t="s">
        <v>721</v>
      </c>
      <c r="C1512" s="70" t="s">
        <v>577</v>
      </c>
      <c r="D1512" s="71">
        <v>0.4</v>
      </c>
      <c r="E1512" s="72">
        <v>4.4000000000000004</v>
      </c>
      <c r="F1512" s="21">
        <f>PRODUCT(D1512*E1512)</f>
        <v>1.7600000000000002</v>
      </c>
    </row>
    <row r="1513" spans="1:6" ht="12.75">
      <c r="A1513" s="86"/>
      <c r="B1513" s="69" t="s">
        <v>722</v>
      </c>
      <c r="C1513" s="70" t="s">
        <v>577</v>
      </c>
      <c r="D1513" s="71">
        <v>0.4</v>
      </c>
      <c r="E1513" s="72">
        <v>3.26</v>
      </c>
      <c r="F1513" s="21">
        <f>PRODUCT(D1513*E1513)</f>
        <v>1.304</v>
      </c>
    </row>
    <row r="1514" spans="1:6" ht="12.75">
      <c r="A1514" s="86"/>
      <c r="B1514" s="26" t="s">
        <v>736</v>
      </c>
      <c r="C1514" s="70" t="s">
        <v>611</v>
      </c>
      <c r="D1514" s="71">
        <v>1</v>
      </c>
      <c r="E1514" s="72">
        <v>77.459999999999994</v>
      </c>
      <c r="F1514" s="21">
        <f>PRODUCT(D1514*E1514)</f>
        <v>77.459999999999994</v>
      </c>
    </row>
    <row r="1515" spans="1:6" ht="12.75">
      <c r="A1515" s="127" t="s">
        <v>571</v>
      </c>
      <c r="B1515" s="127"/>
      <c r="C1515" s="127"/>
      <c r="D1515" s="127"/>
      <c r="E1515" s="127"/>
      <c r="F1515" s="82">
        <f>SUM(F1512:F1513)</f>
        <v>3.0640000000000001</v>
      </c>
    </row>
    <row r="1516" spans="1:6" ht="12.75">
      <c r="A1516" s="127" t="s">
        <v>572</v>
      </c>
      <c r="B1516" s="127"/>
      <c r="C1516" s="127"/>
      <c r="D1516" s="127"/>
      <c r="E1516" s="127"/>
      <c r="F1516" s="82">
        <f>SUM(F1514)</f>
        <v>77.459999999999994</v>
      </c>
    </row>
    <row r="1517" spans="1:6" ht="12.75">
      <c r="A1517" s="127" t="s">
        <v>573</v>
      </c>
      <c r="B1517" s="127"/>
      <c r="C1517" s="127"/>
      <c r="D1517" s="127"/>
      <c r="E1517" s="127"/>
      <c r="F1517" s="82">
        <f>SUM(F1515:F1516)</f>
        <v>80.524000000000001</v>
      </c>
    </row>
    <row r="1518" spans="1:6" ht="12.75">
      <c r="A1518" s="128" t="s">
        <v>574</v>
      </c>
      <c r="B1518" s="128"/>
      <c r="C1518" s="128"/>
      <c r="D1518" s="128"/>
      <c r="E1518" s="128"/>
      <c r="F1518" s="52">
        <f>PRODUCT(F1515*1.307)</f>
        <v>4.0046479999999995</v>
      </c>
    </row>
    <row r="1519" spans="1:6" ht="12.75">
      <c r="A1519" s="127" t="s">
        <v>575</v>
      </c>
      <c r="B1519" s="127"/>
      <c r="C1519" s="127"/>
      <c r="D1519" s="127"/>
      <c r="E1519" s="127"/>
      <c r="F1519" s="52">
        <f>SUM(F1517:F1518)</f>
        <v>84.528648000000004</v>
      </c>
    </row>
    <row r="1520" spans="1:6" ht="12.75">
      <c r="A1520" s="42"/>
      <c r="B1520" s="107" t="s">
        <v>336</v>
      </c>
      <c r="C1520" s="42" t="s">
        <v>83</v>
      </c>
      <c r="D1520" s="85"/>
      <c r="E1520" s="79"/>
      <c r="F1520" s="80"/>
    </row>
    <row r="1521" spans="1:6" ht="12.75">
      <c r="A1521" s="86"/>
      <c r="B1521" s="69" t="s">
        <v>721</v>
      </c>
      <c r="C1521" s="70" t="s">
        <v>577</v>
      </c>
      <c r="D1521" s="71">
        <v>0.4</v>
      </c>
      <c r="E1521" s="72">
        <v>4.4000000000000004</v>
      </c>
      <c r="F1521" s="21">
        <f>PRODUCT(D1521*E1521)</f>
        <v>1.7600000000000002</v>
      </c>
    </row>
    <row r="1522" spans="1:6" ht="12.75">
      <c r="A1522" s="86"/>
      <c r="B1522" s="69" t="s">
        <v>722</v>
      </c>
      <c r="C1522" s="70" t="s">
        <v>577</v>
      </c>
      <c r="D1522" s="71">
        <v>0.4</v>
      </c>
      <c r="E1522" s="72">
        <v>3.26</v>
      </c>
      <c r="F1522" s="21">
        <f>PRODUCT(D1522*E1522)</f>
        <v>1.304</v>
      </c>
    </row>
    <row r="1523" spans="1:6" ht="12.75">
      <c r="A1523" s="86"/>
      <c r="B1523" s="26" t="s">
        <v>336</v>
      </c>
      <c r="C1523" s="70" t="s">
        <v>611</v>
      </c>
      <c r="D1523" s="71">
        <v>1</v>
      </c>
      <c r="E1523" s="72">
        <v>25.11</v>
      </c>
      <c r="F1523" s="21">
        <f>PRODUCT(D1523*E1523)</f>
        <v>25.11</v>
      </c>
    </row>
    <row r="1524" spans="1:6" ht="12.75">
      <c r="A1524" s="127" t="s">
        <v>571</v>
      </c>
      <c r="B1524" s="127"/>
      <c r="C1524" s="127"/>
      <c r="D1524" s="127"/>
      <c r="E1524" s="127"/>
      <c r="F1524" s="82">
        <f>SUM(F1521:F1522)</f>
        <v>3.0640000000000001</v>
      </c>
    </row>
    <row r="1525" spans="1:6" ht="12.75">
      <c r="A1525" s="127" t="s">
        <v>572</v>
      </c>
      <c r="B1525" s="127"/>
      <c r="C1525" s="127"/>
      <c r="D1525" s="127"/>
      <c r="E1525" s="127"/>
      <c r="F1525" s="82">
        <f>SUM(F1523)</f>
        <v>25.11</v>
      </c>
    </row>
    <row r="1526" spans="1:6" ht="12.75">
      <c r="A1526" s="127" t="s">
        <v>573</v>
      </c>
      <c r="B1526" s="127"/>
      <c r="C1526" s="127"/>
      <c r="D1526" s="127"/>
      <c r="E1526" s="127"/>
      <c r="F1526" s="82">
        <f>SUM(F1524:F1525)</f>
        <v>28.173999999999999</v>
      </c>
    </row>
    <row r="1527" spans="1:6" ht="12.75">
      <c r="A1527" s="128" t="s">
        <v>574</v>
      </c>
      <c r="B1527" s="128"/>
      <c r="C1527" s="128"/>
      <c r="D1527" s="128"/>
      <c r="E1527" s="128"/>
      <c r="F1527" s="52">
        <f>PRODUCT(F1524*1.307)</f>
        <v>4.0046479999999995</v>
      </c>
    </row>
    <row r="1528" spans="1:6" ht="12.75">
      <c r="A1528" s="127" t="s">
        <v>575</v>
      </c>
      <c r="B1528" s="127"/>
      <c r="C1528" s="127"/>
      <c r="D1528" s="127"/>
      <c r="E1528" s="127"/>
      <c r="F1528" s="52">
        <f>SUM(F1526:F1527)</f>
        <v>32.178647999999995</v>
      </c>
    </row>
    <row r="1529" spans="1:6" ht="13.35" customHeight="1">
      <c r="A1529" s="123" t="s">
        <v>337</v>
      </c>
      <c r="B1529" s="123"/>
      <c r="C1529" s="123"/>
      <c r="D1529" s="123"/>
      <c r="E1529" s="123"/>
      <c r="F1529" s="123"/>
    </row>
    <row r="1530" spans="1:6" ht="25.5">
      <c r="A1530" s="58"/>
      <c r="B1530" s="58" t="s">
        <v>341</v>
      </c>
      <c r="C1530" s="111" t="s">
        <v>83</v>
      </c>
      <c r="D1530" s="112"/>
      <c r="E1530" s="112"/>
      <c r="F1530" s="112"/>
    </row>
    <row r="1531" spans="1:6" ht="12.75">
      <c r="A1531" s="86"/>
      <c r="B1531" s="69" t="s">
        <v>626</v>
      </c>
      <c r="C1531" s="89" t="s">
        <v>577</v>
      </c>
      <c r="D1531" s="113">
        <v>5</v>
      </c>
      <c r="E1531" s="72">
        <v>7.52</v>
      </c>
      <c r="F1531" s="21">
        <f>PRODUCT(D1531*E1531)</f>
        <v>37.599999999999994</v>
      </c>
    </row>
    <row r="1532" spans="1:6" ht="12.75">
      <c r="A1532" s="86"/>
      <c r="B1532" s="69" t="s">
        <v>627</v>
      </c>
      <c r="C1532" s="89" t="s">
        <v>577</v>
      </c>
      <c r="D1532" s="113">
        <v>5</v>
      </c>
      <c r="E1532" s="72">
        <v>3.5</v>
      </c>
      <c r="F1532" s="21">
        <f>PRODUCT(D1532*E1532)</f>
        <v>17.5</v>
      </c>
    </row>
    <row r="1533" spans="1:6" ht="12.75">
      <c r="A1533" s="91"/>
      <c r="B1533" s="92" t="s">
        <v>737</v>
      </c>
      <c r="C1533" s="89" t="s">
        <v>577</v>
      </c>
      <c r="D1533" s="113">
        <v>5</v>
      </c>
      <c r="E1533" s="72">
        <v>7.52</v>
      </c>
      <c r="F1533" s="21">
        <f>PRODUCT(D1533*E1533)</f>
        <v>37.599999999999994</v>
      </c>
    </row>
    <row r="1534" spans="1:6" ht="12.75">
      <c r="A1534" s="91"/>
      <c r="B1534" s="92" t="s">
        <v>738</v>
      </c>
      <c r="C1534" s="89" t="s">
        <v>577</v>
      </c>
      <c r="D1534" s="113">
        <v>5</v>
      </c>
      <c r="E1534" s="72">
        <v>3.5</v>
      </c>
      <c r="F1534" s="21">
        <f>PRODUCT(D1534*E1534)</f>
        <v>17.5</v>
      </c>
    </row>
    <row r="1535" spans="1:6" ht="25.5">
      <c r="A1535" s="91"/>
      <c r="B1535" s="110" t="s">
        <v>341</v>
      </c>
      <c r="C1535" s="89" t="s">
        <v>739</v>
      </c>
      <c r="D1535" s="114">
        <v>1</v>
      </c>
      <c r="E1535" s="93">
        <v>30531.66</v>
      </c>
      <c r="F1535" s="21">
        <f>PRODUCT(D1535*E1535)</f>
        <v>30531.66</v>
      </c>
    </row>
    <row r="1536" spans="1:6" ht="12.75">
      <c r="A1536" s="128" t="s">
        <v>571</v>
      </c>
      <c r="B1536" s="128"/>
      <c r="C1536" s="128"/>
      <c r="D1536" s="128"/>
      <c r="E1536" s="128"/>
      <c r="F1536" s="104">
        <f>SUM(F1531:F1534)</f>
        <v>110.19999999999999</v>
      </c>
    </row>
    <row r="1537" spans="1:6" ht="12.75">
      <c r="A1537" s="128" t="s">
        <v>572</v>
      </c>
      <c r="B1537" s="128"/>
      <c r="C1537" s="128"/>
      <c r="D1537" s="128"/>
      <c r="E1537" s="128"/>
      <c r="F1537" s="104">
        <f>SUM(F1535)</f>
        <v>30531.66</v>
      </c>
    </row>
    <row r="1538" spans="1:6" ht="12.75">
      <c r="A1538" s="128" t="s">
        <v>573</v>
      </c>
      <c r="B1538" s="128"/>
      <c r="C1538" s="128"/>
      <c r="D1538" s="128"/>
      <c r="E1538" s="128"/>
      <c r="F1538" s="104">
        <f>SUM(F1536:F1537)</f>
        <v>30641.86</v>
      </c>
    </row>
    <row r="1539" spans="1:6" ht="12.75">
      <c r="A1539" s="128" t="s">
        <v>574</v>
      </c>
      <c r="B1539" s="128"/>
      <c r="C1539" s="128"/>
      <c r="D1539" s="128"/>
      <c r="E1539" s="128"/>
      <c r="F1539" s="52">
        <f>PRODUCT(F1536*1.307)</f>
        <v>144.03139999999999</v>
      </c>
    </row>
    <row r="1540" spans="1:6" ht="12.75">
      <c r="A1540" s="128" t="s">
        <v>740</v>
      </c>
      <c r="B1540" s="128"/>
      <c r="C1540" s="128"/>
      <c r="D1540" s="128"/>
      <c r="E1540" s="128"/>
      <c r="F1540" s="52">
        <f>SUM(F1538:F1539)</f>
        <v>30785.8914</v>
      </c>
    </row>
    <row r="1541" spans="1:6" ht="25.5">
      <c r="A1541" s="58"/>
      <c r="B1541" s="58" t="s">
        <v>343</v>
      </c>
      <c r="C1541" s="111" t="s">
        <v>83</v>
      </c>
      <c r="D1541" s="112"/>
      <c r="E1541" s="112"/>
      <c r="F1541" s="112"/>
    </row>
    <row r="1542" spans="1:6" ht="12.75">
      <c r="A1542" s="86"/>
      <c r="B1542" s="69" t="s">
        <v>626</v>
      </c>
      <c r="C1542" s="89" t="s">
        <v>577</v>
      </c>
      <c r="D1542" s="113">
        <v>5</v>
      </c>
      <c r="E1542" s="72">
        <v>7.52</v>
      </c>
      <c r="F1542" s="21">
        <f>PRODUCT(D1542*E1542)</f>
        <v>37.599999999999994</v>
      </c>
    </row>
    <row r="1543" spans="1:6" ht="12.75">
      <c r="A1543" s="86"/>
      <c r="B1543" s="69" t="s">
        <v>627</v>
      </c>
      <c r="C1543" s="89" t="s">
        <v>577</v>
      </c>
      <c r="D1543" s="113">
        <v>5</v>
      </c>
      <c r="E1543" s="72">
        <v>3.5</v>
      </c>
      <c r="F1543" s="21">
        <f>PRODUCT(D1543*E1543)</f>
        <v>17.5</v>
      </c>
    </row>
    <row r="1544" spans="1:6" ht="12.75">
      <c r="A1544" s="91"/>
      <c r="B1544" s="92" t="s">
        <v>737</v>
      </c>
      <c r="C1544" s="89" t="s">
        <v>577</v>
      </c>
      <c r="D1544" s="113">
        <v>5</v>
      </c>
      <c r="E1544" s="72">
        <v>7.52</v>
      </c>
      <c r="F1544" s="21">
        <f>PRODUCT(D1544*E1544)</f>
        <v>37.599999999999994</v>
      </c>
    </row>
    <row r="1545" spans="1:6" ht="12.75">
      <c r="A1545" s="91"/>
      <c r="B1545" s="92" t="s">
        <v>738</v>
      </c>
      <c r="C1545" s="89" t="s">
        <v>577</v>
      </c>
      <c r="D1545" s="113">
        <v>5</v>
      </c>
      <c r="E1545" s="72">
        <v>3.5</v>
      </c>
      <c r="F1545" s="21">
        <f>PRODUCT(D1545*E1545)</f>
        <v>17.5</v>
      </c>
    </row>
    <row r="1546" spans="1:6" ht="25.5">
      <c r="A1546" s="91"/>
      <c r="B1546" s="110" t="s">
        <v>343</v>
      </c>
      <c r="C1546" s="89" t="s">
        <v>739</v>
      </c>
      <c r="D1546" s="113">
        <v>1</v>
      </c>
      <c r="E1546" s="93">
        <v>22635.98</v>
      </c>
      <c r="F1546" s="21">
        <f>PRODUCT(D1546*E1546)</f>
        <v>22635.98</v>
      </c>
    </row>
    <row r="1547" spans="1:6" ht="12.75">
      <c r="A1547" s="128" t="s">
        <v>571</v>
      </c>
      <c r="B1547" s="128"/>
      <c r="C1547" s="128"/>
      <c r="D1547" s="128"/>
      <c r="E1547" s="128"/>
      <c r="F1547" s="104">
        <f>SUM(F1542:F1545)</f>
        <v>110.19999999999999</v>
      </c>
    </row>
    <row r="1548" spans="1:6" ht="12.75">
      <c r="A1548" s="128" t="s">
        <v>572</v>
      </c>
      <c r="B1548" s="128"/>
      <c r="C1548" s="128"/>
      <c r="D1548" s="128"/>
      <c r="E1548" s="128"/>
      <c r="F1548" s="104">
        <f>SUM(F1546)</f>
        <v>22635.98</v>
      </c>
    </row>
    <row r="1549" spans="1:6" ht="12.75">
      <c r="A1549" s="128" t="s">
        <v>573</v>
      </c>
      <c r="B1549" s="128"/>
      <c r="C1549" s="128"/>
      <c r="D1549" s="128"/>
      <c r="E1549" s="128"/>
      <c r="F1549" s="104">
        <f>SUM(F1547:F1548)</f>
        <v>22746.18</v>
      </c>
    </row>
    <row r="1550" spans="1:6" ht="12.75">
      <c r="A1550" s="128" t="s">
        <v>574</v>
      </c>
      <c r="B1550" s="128"/>
      <c r="C1550" s="128"/>
      <c r="D1550" s="128"/>
      <c r="E1550" s="128"/>
      <c r="F1550" s="52">
        <f>PRODUCT(F1547*1.307)</f>
        <v>144.03139999999999</v>
      </c>
    </row>
    <row r="1551" spans="1:6" ht="12.75">
      <c r="A1551" s="128" t="s">
        <v>740</v>
      </c>
      <c r="B1551" s="128"/>
      <c r="C1551" s="128"/>
      <c r="D1551" s="128"/>
      <c r="E1551" s="128"/>
      <c r="F1551" s="52">
        <f>SUM(F1549:F1550)</f>
        <v>22890.2114</v>
      </c>
    </row>
    <row r="1552" spans="1:6" ht="25.5">
      <c r="A1552" s="58"/>
      <c r="B1552" s="58" t="s">
        <v>345</v>
      </c>
      <c r="C1552" s="111" t="s">
        <v>83</v>
      </c>
      <c r="D1552" s="112"/>
      <c r="E1552" s="112"/>
      <c r="F1552" s="112"/>
    </row>
    <row r="1553" spans="1:6" ht="12.75">
      <c r="A1553" s="86"/>
      <c r="B1553" s="92" t="s">
        <v>626</v>
      </c>
      <c r="C1553" s="89" t="s">
        <v>577</v>
      </c>
      <c r="D1553" s="113">
        <v>2</v>
      </c>
      <c r="E1553" s="72">
        <v>7.52</v>
      </c>
      <c r="F1553" s="21">
        <f>PRODUCT(D1553*E1553)</f>
        <v>15.04</v>
      </c>
    </row>
    <row r="1554" spans="1:6" ht="12.75">
      <c r="A1554" s="86"/>
      <c r="B1554" s="92" t="s">
        <v>627</v>
      </c>
      <c r="C1554" s="89" t="s">
        <v>577</v>
      </c>
      <c r="D1554" s="113">
        <v>2</v>
      </c>
      <c r="E1554" s="72">
        <v>3.5</v>
      </c>
      <c r="F1554" s="21">
        <f>PRODUCT(D1554*E1554)</f>
        <v>7</v>
      </c>
    </row>
    <row r="1555" spans="1:6" ht="12.75">
      <c r="A1555" s="91"/>
      <c r="B1555" s="92" t="s">
        <v>737</v>
      </c>
      <c r="C1555" s="89" t="s">
        <v>577</v>
      </c>
      <c r="D1555" s="113">
        <v>2</v>
      </c>
      <c r="E1555" s="72">
        <v>7.52</v>
      </c>
      <c r="F1555" s="21">
        <f>PRODUCT(D1555*E1555)</f>
        <v>15.04</v>
      </c>
    </row>
    <row r="1556" spans="1:6" ht="12.75">
      <c r="A1556" s="91"/>
      <c r="B1556" s="92" t="s">
        <v>738</v>
      </c>
      <c r="C1556" s="89" t="s">
        <v>577</v>
      </c>
      <c r="D1556" s="113">
        <v>2</v>
      </c>
      <c r="E1556" s="72">
        <v>3.5</v>
      </c>
      <c r="F1556" s="21">
        <f>PRODUCT(D1556*E1556)</f>
        <v>7</v>
      </c>
    </row>
    <row r="1557" spans="1:6" ht="25.5">
      <c r="A1557" s="91"/>
      <c r="B1557" s="110" t="s">
        <v>345</v>
      </c>
      <c r="C1557" s="89" t="s">
        <v>739</v>
      </c>
      <c r="D1557" s="113">
        <v>1</v>
      </c>
      <c r="E1557" s="93">
        <v>2045.12</v>
      </c>
      <c r="F1557" s="21">
        <f>PRODUCT(D1557*E1557)</f>
        <v>2045.12</v>
      </c>
    </row>
    <row r="1558" spans="1:6" ht="12.75">
      <c r="A1558" s="128" t="s">
        <v>571</v>
      </c>
      <c r="B1558" s="128"/>
      <c r="C1558" s="128"/>
      <c r="D1558" s="128"/>
      <c r="E1558" s="128"/>
      <c r="F1558" s="104">
        <f>SUM(F1553:F1556)</f>
        <v>44.08</v>
      </c>
    </row>
    <row r="1559" spans="1:6" ht="12.75">
      <c r="A1559" s="128" t="s">
        <v>572</v>
      </c>
      <c r="B1559" s="128"/>
      <c r="C1559" s="128"/>
      <c r="D1559" s="128"/>
      <c r="E1559" s="128"/>
      <c r="F1559" s="104">
        <f>SUM(F1557)</f>
        <v>2045.12</v>
      </c>
    </row>
    <row r="1560" spans="1:6" ht="12.75">
      <c r="A1560" s="128" t="s">
        <v>573</v>
      </c>
      <c r="B1560" s="128"/>
      <c r="C1560" s="128"/>
      <c r="D1560" s="128"/>
      <c r="E1560" s="128"/>
      <c r="F1560" s="104">
        <f>SUM(F1558:F1559)</f>
        <v>2089.1999999999998</v>
      </c>
    </row>
    <row r="1561" spans="1:6" ht="12.75">
      <c r="A1561" s="128" t="s">
        <v>574</v>
      </c>
      <c r="B1561" s="128"/>
      <c r="C1561" s="128"/>
      <c r="D1561" s="128"/>
      <c r="E1561" s="128"/>
      <c r="F1561" s="52">
        <f>PRODUCT(F1558*1.307)</f>
        <v>57.612559999999995</v>
      </c>
    </row>
    <row r="1562" spans="1:6" ht="12.75">
      <c r="A1562" s="128" t="s">
        <v>740</v>
      </c>
      <c r="B1562" s="128"/>
      <c r="C1562" s="128"/>
      <c r="D1562" s="128"/>
      <c r="E1562" s="128"/>
      <c r="F1562" s="52">
        <f>SUM(F1560:F1561)</f>
        <v>2146.8125599999998</v>
      </c>
    </row>
    <row r="1563" spans="1:6" ht="25.5">
      <c r="A1563" s="58"/>
      <c r="B1563" s="58" t="s">
        <v>347</v>
      </c>
      <c r="C1563" s="111" t="s">
        <v>83</v>
      </c>
      <c r="D1563" s="112"/>
      <c r="E1563" s="112"/>
      <c r="F1563" s="112"/>
    </row>
    <row r="1564" spans="1:6" ht="12.75">
      <c r="A1564" s="86"/>
      <c r="B1564" s="92" t="s">
        <v>626</v>
      </c>
      <c r="C1564" s="89" t="s">
        <v>577</v>
      </c>
      <c r="D1564" s="113">
        <v>2</v>
      </c>
      <c r="E1564" s="72">
        <v>7.52</v>
      </c>
      <c r="F1564" s="21">
        <f>PRODUCT(D1564*E1564)</f>
        <v>15.04</v>
      </c>
    </row>
    <row r="1565" spans="1:6" ht="12.75">
      <c r="A1565" s="86"/>
      <c r="B1565" s="92" t="s">
        <v>627</v>
      </c>
      <c r="C1565" s="89" t="s">
        <v>577</v>
      </c>
      <c r="D1565" s="113">
        <v>2</v>
      </c>
      <c r="E1565" s="72">
        <v>3.5</v>
      </c>
      <c r="F1565" s="21">
        <f>PRODUCT(D1565*E1565)</f>
        <v>7</v>
      </c>
    </row>
    <row r="1566" spans="1:6" ht="12.75">
      <c r="A1566" s="91"/>
      <c r="B1566" s="92" t="s">
        <v>737</v>
      </c>
      <c r="C1566" s="89" t="s">
        <v>577</v>
      </c>
      <c r="D1566" s="113">
        <v>2</v>
      </c>
      <c r="E1566" s="72">
        <v>7.52</v>
      </c>
      <c r="F1566" s="21">
        <f>PRODUCT(D1566*E1566)</f>
        <v>15.04</v>
      </c>
    </row>
    <row r="1567" spans="1:6" ht="12.75">
      <c r="A1567" s="91"/>
      <c r="B1567" s="92" t="s">
        <v>738</v>
      </c>
      <c r="C1567" s="89" t="s">
        <v>577</v>
      </c>
      <c r="D1567" s="113">
        <v>2</v>
      </c>
      <c r="E1567" s="72">
        <v>3.5</v>
      </c>
      <c r="F1567" s="21">
        <f>PRODUCT(D1567*E1567)</f>
        <v>7</v>
      </c>
    </row>
    <row r="1568" spans="1:6" ht="25.5">
      <c r="A1568" s="91"/>
      <c r="B1568" s="110" t="s">
        <v>345</v>
      </c>
      <c r="C1568" s="89" t="s">
        <v>739</v>
      </c>
      <c r="D1568" s="113">
        <v>1</v>
      </c>
      <c r="E1568" s="93">
        <v>2045.12</v>
      </c>
      <c r="F1568" s="21">
        <f>PRODUCT(D1568*E1568)</f>
        <v>2045.12</v>
      </c>
    </row>
    <row r="1569" spans="1:6" ht="12.75">
      <c r="A1569" s="128" t="s">
        <v>571</v>
      </c>
      <c r="B1569" s="128"/>
      <c r="C1569" s="128"/>
      <c r="D1569" s="128"/>
      <c r="E1569" s="128"/>
      <c r="F1569" s="104">
        <f>SUM(F1564:F1567)</f>
        <v>44.08</v>
      </c>
    </row>
    <row r="1570" spans="1:6" ht="12.75">
      <c r="A1570" s="128" t="s">
        <v>572</v>
      </c>
      <c r="B1570" s="128"/>
      <c r="C1570" s="128"/>
      <c r="D1570" s="128"/>
      <c r="E1570" s="128"/>
      <c r="F1570" s="104">
        <f>SUM(F1568)</f>
        <v>2045.12</v>
      </c>
    </row>
    <row r="1571" spans="1:6" ht="12.75">
      <c r="A1571" s="128" t="s">
        <v>573</v>
      </c>
      <c r="B1571" s="128"/>
      <c r="C1571" s="128"/>
      <c r="D1571" s="128"/>
      <c r="E1571" s="128"/>
      <c r="F1571" s="104">
        <f>SUM(F1569:F1570)</f>
        <v>2089.1999999999998</v>
      </c>
    </row>
    <row r="1572" spans="1:6" ht="12.75">
      <c r="A1572" s="128" t="s">
        <v>574</v>
      </c>
      <c r="B1572" s="128"/>
      <c r="C1572" s="128"/>
      <c r="D1572" s="128"/>
      <c r="E1572" s="128"/>
      <c r="F1572" s="52">
        <f>PRODUCT(F1569*1.307)</f>
        <v>57.612559999999995</v>
      </c>
    </row>
    <row r="1573" spans="1:6" ht="12.75">
      <c r="A1573" s="128" t="s">
        <v>740</v>
      </c>
      <c r="B1573" s="128"/>
      <c r="C1573" s="128"/>
      <c r="D1573" s="128"/>
      <c r="E1573" s="128"/>
      <c r="F1573" s="52">
        <f>SUM(F1571:F1572)</f>
        <v>2146.8125599999998</v>
      </c>
    </row>
    <row r="1574" spans="1:6" ht="25.5">
      <c r="A1574" s="58"/>
      <c r="B1574" s="58" t="s">
        <v>349</v>
      </c>
      <c r="C1574" s="111" t="s">
        <v>83</v>
      </c>
      <c r="D1574" s="112"/>
      <c r="E1574" s="112"/>
      <c r="F1574" s="112"/>
    </row>
    <row r="1575" spans="1:6" ht="12.75">
      <c r="A1575" s="86"/>
      <c r="B1575" s="92" t="s">
        <v>626</v>
      </c>
      <c r="C1575" s="89" t="s">
        <v>577</v>
      </c>
      <c r="D1575" s="113">
        <v>2</v>
      </c>
      <c r="E1575" s="72">
        <v>7.52</v>
      </c>
      <c r="F1575" s="21">
        <f>PRODUCT(D1575*E1575)</f>
        <v>15.04</v>
      </c>
    </row>
    <row r="1576" spans="1:6" ht="12.75">
      <c r="A1576" s="86"/>
      <c r="B1576" s="92" t="s">
        <v>627</v>
      </c>
      <c r="C1576" s="89" t="s">
        <v>577</v>
      </c>
      <c r="D1576" s="113">
        <v>2</v>
      </c>
      <c r="E1576" s="72">
        <v>3.5</v>
      </c>
      <c r="F1576" s="21">
        <f>PRODUCT(D1576*E1576)</f>
        <v>7</v>
      </c>
    </row>
    <row r="1577" spans="1:6" ht="12.75">
      <c r="A1577" s="91"/>
      <c r="B1577" s="92" t="s">
        <v>737</v>
      </c>
      <c r="C1577" s="89" t="s">
        <v>577</v>
      </c>
      <c r="D1577" s="113">
        <v>2</v>
      </c>
      <c r="E1577" s="72">
        <v>7.52</v>
      </c>
      <c r="F1577" s="21">
        <f>PRODUCT(D1577*E1577)</f>
        <v>15.04</v>
      </c>
    </row>
    <row r="1578" spans="1:6" ht="12.75">
      <c r="A1578" s="91"/>
      <c r="B1578" s="92" t="s">
        <v>738</v>
      </c>
      <c r="C1578" s="89" t="s">
        <v>577</v>
      </c>
      <c r="D1578" s="113">
        <v>2</v>
      </c>
      <c r="E1578" s="72">
        <v>3.5</v>
      </c>
      <c r="F1578" s="21">
        <f>PRODUCT(D1578*E1578)</f>
        <v>7</v>
      </c>
    </row>
    <row r="1579" spans="1:6" ht="38.25">
      <c r="A1579" s="91"/>
      <c r="B1579" s="110" t="s">
        <v>349</v>
      </c>
      <c r="C1579" s="89" t="s">
        <v>739</v>
      </c>
      <c r="D1579" s="113">
        <v>1</v>
      </c>
      <c r="E1579" s="93">
        <v>815.64</v>
      </c>
      <c r="F1579" s="21">
        <f>PRODUCT(D1579*E1579)</f>
        <v>815.64</v>
      </c>
    </row>
    <row r="1580" spans="1:6" ht="12.75">
      <c r="A1580" s="128" t="s">
        <v>571</v>
      </c>
      <c r="B1580" s="128"/>
      <c r="C1580" s="128"/>
      <c r="D1580" s="128"/>
      <c r="E1580" s="128"/>
      <c r="F1580" s="104">
        <f>SUM(F1575:F1578)</f>
        <v>44.08</v>
      </c>
    </row>
    <row r="1581" spans="1:6" ht="12.75">
      <c r="A1581" s="128" t="s">
        <v>572</v>
      </c>
      <c r="B1581" s="128"/>
      <c r="C1581" s="128"/>
      <c r="D1581" s="128"/>
      <c r="E1581" s="128"/>
      <c r="F1581" s="104">
        <f>SUM(F1579)</f>
        <v>815.64</v>
      </c>
    </row>
    <row r="1582" spans="1:6" ht="12.75">
      <c r="A1582" s="128" t="s">
        <v>573</v>
      </c>
      <c r="B1582" s="128"/>
      <c r="C1582" s="128"/>
      <c r="D1582" s="128"/>
      <c r="E1582" s="128"/>
      <c r="F1582" s="104">
        <f>SUM(F1580:F1581)</f>
        <v>859.72</v>
      </c>
    </row>
    <row r="1583" spans="1:6" ht="12.75">
      <c r="A1583" s="128" t="s">
        <v>574</v>
      </c>
      <c r="B1583" s="128"/>
      <c r="C1583" s="128"/>
      <c r="D1583" s="128"/>
      <c r="E1583" s="128"/>
      <c r="F1583" s="52">
        <f>PRODUCT(F1580*1.307)</f>
        <v>57.612559999999995</v>
      </c>
    </row>
    <row r="1584" spans="1:6" ht="12.75">
      <c r="A1584" s="128" t="s">
        <v>740</v>
      </c>
      <c r="B1584" s="128"/>
      <c r="C1584" s="128"/>
      <c r="D1584" s="128"/>
      <c r="E1584" s="128"/>
      <c r="F1584" s="52">
        <f>SUM(F1582:F1583)</f>
        <v>917.33256000000006</v>
      </c>
    </row>
    <row r="1585" spans="1:6" ht="25.5">
      <c r="A1585" s="58"/>
      <c r="B1585" s="58" t="s">
        <v>351</v>
      </c>
      <c r="C1585" s="111" t="s">
        <v>83</v>
      </c>
      <c r="D1585" s="112"/>
      <c r="E1585" s="112"/>
      <c r="F1585" s="112"/>
    </row>
    <row r="1586" spans="1:6" ht="12.75">
      <c r="A1586" s="86"/>
      <c r="B1586" s="92" t="s">
        <v>626</v>
      </c>
      <c r="C1586" s="89" t="s">
        <v>577</v>
      </c>
      <c r="D1586" s="113">
        <v>2</v>
      </c>
      <c r="E1586" s="72">
        <v>7.52</v>
      </c>
      <c r="F1586" s="21">
        <f>PRODUCT(D1586*E1586)</f>
        <v>15.04</v>
      </c>
    </row>
    <row r="1587" spans="1:6" ht="12.75">
      <c r="A1587" s="86"/>
      <c r="B1587" s="92" t="s">
        <v>627</v>
      </c>
      <c r="C1587" s="89" t="s">
        <v>577</v>
      </c>
      <c r="D1587" s="113">
        <v>2</v>
      </c>
      <c r="E1587" s="72">
        <v>3.5</v>
      </c>
      <c r="F1587" s="21">
        <f>PRODUCT(D1587*E1587)</f>
        <v>7</v>
      </c>
    </row>
    <row r="1588" spans="1:6" ht="12.75">
      <c r="A1588" s="91"/>
      <c r="B1588" s="92" t="s">
        <v>737</v>
      </c>
      <c r="C1588" s="89" t="s">
        <v>577</v>
      </c>
      <c r="D1588" s="113">
        <v>2</v>
      </c>
      <c r="E1588" s="72">
        <v>7.52</v>
      </c>
      <c r="F1588" s="21">
        <f>PRODUCT(D1588*E1588)</f>
        <v>15.04</v>
      </c>
    </row>
    <row r="1589" spans="1:6" ht="12.75">
      <c r="A1589" s="91"/>
      <c r="B1589" s="92" t="s">
        <v>738</v>
      </c>
      <c r="C1589" s="89" t="s">
        <v>577</v>
      </c>
      <c r="D1589" s="113">
        <v>2</v>
      </c>
      <c r="E1589" s="72">
        <v>3.5</v>
      </c>
      <c r="F1589" s="21">
        <f>PRODUCT(D1589*E1589)</f>
        <v>7</v>
      </c>
    </row>
    <row r="1590" spans="1:6" ht="25.5">
      <c r="A1590" s="91"/>
      <c r="B1590" s="110" t="s">
        <v>351</v>
      </c>
      <c r="C1590" s="89" t="s">
        <v>739</v>
      </c>
      <c r="D1590" s="113">
        <v>1</v>
      </c>
      <c r="E1590" s="93">
        <v>4000.45</v>
      </c>
      <c r="F1590" s="21">
        <f>PRODUCT(D1590*E1590)</f>
        <v>4000.45</v>
      </c>
    </row>
    <row r="1591" spans="1:6" ht="12.75">
      <c r="A1591" s="128" t="s">
        <v>571</v>
      </c>
      <c r="B1591" s="128"/>
      <c r="C1591" s="128"/>
      <c r="D1591" s="128"/>
      <c r="E1591" s="128"/>
      <c r="F1591" s="104">
        <f>SUM(F1586:F1589)</f>
        <v>44.08</v>
      </c>
    </row>
    <row r="1592" spans="1:6" ht="12.75">
      <c r="A1592" s="128" t="s">
        <v>572</v>
      </c>
      <c r="B1592" s="128"/>
      <c r="C1592" s="128"/>
      <c r="D1592" s="128"/>
      <c r="E1592" s="128"/>
      <c r="F1592" s="104">
        <f>SUM(F1590)</f>
        <v>4000.45</v>
      </c>
    </row>
    <row r="1593" spans="1:6" ht="12.75">
      <c r="A1593" s="128" t="s">
        <v>573</v>
      </c>
      <c r="B1593" s="128"/>
      <c r="C1593" s="128"/>
      <c r="D1593" s="128"/>
      <c r="E1593" s="128"/>
      <c r="F1593" s="104">
        <f>SUM(F1591:F1592)</f>
        <v>4044.5299999999997</v>
      </c>
    </row>
    <row r="1594" spans="1:6" ht="12.75">
      <c r="A1594" s="128" t="s">
        <v>574</v>
      </c>
      <c r="B1594" s="128"/>
      <c r="C1594" s="128"/>
      <c r="D1594" s="128"/>
      <c r="E1594" s="128"/>
      <c r="F1594" s="52">
        <f>PRODUCT(F1591*1.307)</f>
        <v>57.612559999999995</v>
      </c>
    </row>
    <row r="1595" spans="1:6" ht="12.75">
      <c r="A1595" s="128" t="s">
        <v>740</v>
      </c>
      <c r="B1595" s="128"/>
      <c r="C1595" s="128"/>
      <c r="D1595" s="128"/>
      <c r="E1595" s="128"/>
      <c r="F1595" s="52">
        <f>SUM(F1593:F1594)</f>
        <v>4102.1425599999993</v>
      </c>
    </row>
    <row r="1596" spans="1:6" ht="25.5">
      <c r="A1596" s="58"/>
      <c r="B1596" s="58" t="s">
        <v>353</v>
      </c>
      <c r="C1596" s="111" t="s">
        <v>83</v>
      </c>
      <c r="D1596" s="112"/>
      <c r="E1596" s="112"/>
      <c r="F1596" s="112"/>
    </row>
    <row r="1597" spans="1:6" ht="12.75">
      <c r="A1597" s="86"/>
      <c r="B1597" s="92" t="s">
        <v>626</v>
      </c>
      <c r="C1597" s="89" t="s">
        <v>577</v>
      </c>
      <c r="D1597" s="113">
        <v>2</v>
      </c>
      <c r="E1597" s="72">
        <v>7.52</v>
      </c>
      <c r="F1597" s="21">
        <f>PRODUCT(D1597*E1597)</f>
        <v>15.04</v>
      </c>
    </row>
    <row r="1598" spans="1:6" ht="12.75">
      <c r="A1598" s="86"/>
      <c r="B1598" s="92" t="s">
        <v>627</v>
      </c>
      <c r="C1598" s="89" t="s">
        <v>577</v>
      </c>
      <c r="D1598" s="113">
        <v>2</v>
      </c>
      <c r="E1598" s="72">
        <v>3.5</v>
      </c>
      <c r="F1598" s="21">
        <f>PRODUCT(D1598*E1598)</f>
        <v>7</v>
      </c>
    </row>
    <row r="1599" spans="1:6" ht="12.75">
      <c r="A1599" s="91"/>
      <c r="B1599" s="92" t="s">
        <v>737</v>
      </c>
      <c r="C1599" s="89" t="s">
        <v>577</v>
      </c>
      <c r="D1599" s="113">
        <v>2</v>
      </c>
      <c r="E1599" s="72">
        <v>7.52</v>
      </c>
      <c r="F1599" s="21">
        <f>PRODUCT(D1599*E1599)</f>
        <v>15.04</v>
      </c>
    </row>
    <row r="1600" spans="1:6" ht="12.75">
      <c r="A1600" s="91"/>
      <c r="B1600" s="92" t="s">
        <v>738</v>
      </c>
      <c r="C1600" s="89" t="s">
        <v>577</v>
      </c>
      <c r="D1600" s="113">
        <v>2</v>
      </c>
      <c r="E1600" s="72">
        <v>3.5</v>
      </c>
      <c r="F1600" s="21">
        <f>PRODUCT(D1600*E1600)</f>
        <v>7</v>
      </c>
    </row>
    <row r="1601" spans="1:6" ht="25.5">
      <c r="A1601" s="91"/>
      <c r="B1601" s="110" t="s">
        <v>353</v>
      </c>
      <c r="C1601" s="89" t="s">
        <v>739</v>
      </c>
      <c r="D1601" s="113">
        <v>1</v>
      </c>
      <c r="E1601" s="93">
        <v>3649.77</v>
      </c>
      <c r="F1601" s="21">
        <f>PRODUCT(D1601*E1601)</f>
        <v>3649.77</v>
      </c>
    </row>
    <row r="1602" spans="1:6" ht="12.75">
      <c r="A1602" s="128" t="s">
        <v>571</v>
      </c>
      <c r="B1602" s="128"/>
      <c r="C1602" s="128"/>
      <c r="D1602" s="128"/>
      <c r="E1602" s="128"/>
      <c r="F1602" s="104">
        <f>SUM(F1597:F1600)</f>
        <v>44.08</v>
      </c>
    </row>
    <row r="1603" spans="1:6" ht="12.75">
      <c r="A1603" s="128" t="s">
        <v>572</v>
      </c>
      <c r="B1603" s="128"/>
      <c r="C1603" s="128"/>
      <c r="D1603" s="128"/>
      <c r="E1603" s="128"/>
      <c r="F1603" s="104">
        <f>SUM(F1601)</f>
        <v>3649.77</v>
      </c>
    </row>
    <row r="1604" spans="1:6" ht="12.75">
      <c r="A1604" s="128" t="s">
        <v>573</v>
      </c>
      <c r="B1604" s="128"/>
      <c r="C1604" s="128"/>
      <c r="D1604" s="128"/>
      <c r="E1604" s="128"/>
      <c r="F1604" s="104">
        <f>SUM(F1602:F1603)</f>
        <v>3693.85</v>
      </c>
    </row>
    <row r="1605" spans="1:6" ht="12.75">
      <c r="A1605" s="128" t="s">
        <v>574</v>
      </c>
      <c r="B1605" s="128"/>
      <c r="C1605" s="128"/>
      <c r="D1605" s="128"/>
      <c r="E1605" s="128"/>
      <c r="F1605" s="52">
        <f>PRODUCT(F1602*1.307)</f>
        <v>57.612559999999995</v>
      </c>
    </row>
    <row r="1606" spans="1:6" ht="12.75">
      <c r="A1606" s="128" t="s">
        <v>740</v>
      </c>
      <c r="B1606" s="128"/>
      <c r="C1606" s="128"/>
      <c r="D1606" s="128"/>
      <c r="E1606" s="128"/>
      <c r="F1606" s="52">
        <f>SUM(F1604:F1605)</f>
        <v>3751.4625599999999</v>
      </c>
    </row>
    <row r="1607" spans="1:6" ht="25.5">
      <c r="A1607" s="58"/>
      <c r="B1607" s="58" t="s">
        <v>355</v>
      </c>
      <c r="C1607" s="111" t="s">
        <v>83</v>
      </c>
      <c r="D1607" s="112"/>
      <c r="E1607" s="112"/>
      <c r="F1607" s="112"/>
    </row>
    <row r="1608" spans="1:6" ht="12.75">
      <c r="A1608" s="86"/>
      <c r="B1608" s="92" t="s">
        <v>626</v>
      </c>
      <c r="C1608" s="89" t="s">
        <v>577</v>
      </c>
      <c r="D1608" s="113">
        <v>2</v>
      </c>
      <c r="E1608" s="72">
        <v>7.52</v>
      </c>
      <c r="F1608" s="21">
        <f>PRODUCT(D1608*E1608)</f>
        <v>15.04</v>
      </c>
    </row>
    <row r="1609" spans="1:6" ht="12.75">
      <c r="A1609" s="86"/>
      <c r="B1609" s="92" t="s">
        <v>627</v>
      </c>
      <c r="C1609" s="89" t="s">
        <v>577</v>
      </c>
      <c r="D1609" s="113">
        <v>2</v>
      </c>
      <c r="E1609" s="72">
        <v>3.5</v>
      </c>
      <c r="F1609" s="21">
        <f>PRODUCT(D1609*E1609)</f>
        <v>7</v>
      </c>
    </row>
    <row r="1610" spans="1:6" ht="12.75">
      <c r="A1610" s="91"/>
      <c r="B1610" s="92" t="s">
        <v>737</v>
      </c>
      <c r="C1610" s="89" t="s">
        <v>577</v>
      </c>
      <c r="D1610" s="113">
        <v>2</v>
      </c>
      <c r="E1610" s="72">
        <v>7.52</v>
      </c>
      <c r="F1610" s="21">
        <f>PRODUCT(D1610*E1610)</f>
        <v>15.04</v>
      </c>
    </row>
    <row r="1611" spans="1:6" ht="12.75">
      <c r="A1611" s="91"/>
      <c r="B1611" s="92" t="s">
        <v>738</v>
      </c>
      <c r="C1611" s="89" t="s">
        <v>577</v>
      </c>
      <c r="D1611" s="113">
        <v>2</v>
      </c>
      <c r="E1611" s="72">
        <v>3.5</v>
      </c>
      <c r="F1611" s="21">
        <f>PRODUCT(D1611*E1611)</f>
        <v>7</v>
      </c>
    </row>
    <row r="1612" spans="1:6" ht="25.5">
      <c r="A1612" s="91"/>
      <c r="B1612" s="110" t="s">
        <v>355</v>
      </c>
      <c r="C1612" s="89" t="s">
        <v>739</v>
      </c>
      <c r="D1612" s="113">
        <v>1</v>
      </c>
      <c r="E1612" s="93">
        <v>3937.07</v>
      </c>
      <c r="F1612" s="21">
        <f>PRODUCT(D1612*E1612)</f>
        <v>3937.07</v>
      </c>
    </row>
    <row r="1613" spans="1:6" ht="12.75">
      <c r="A1613" s="128" t="s">
        <v>571</v>
      </c>
      <c r="B1613" s="128"/>
      <c r="C1613" s="128"/>
      <c r="D1613" s="128"/>
      <c r="E1613" s="128"/>
      <c r="F1613" s="104">
        <f>SUM(F1608:F1611)</f>
        <v>44.08</v>
      </c>
    </row>
    <row r="1614" spans="1:6" ht="12.75">
      <c r="A1614" s="128" t="s">
        <v>572</v>
      </c>
      <c r="B1614" s="128"/>
      <c r="C1614" s="128"/>
      <c r="D1614" s="128"/>
      <c r="E1614" s="128"/>
      <c r="F1614" s="104">
        <f>SUM(F1612)</f>
        <v>3937.07</v>
      </c>
    </row>
    <row r="1615" spans="1:6" ht="12.75">
      <c r="A1615" s="128" t="s">
        <v>573</v>
      </c>
      <c r="B1615" s="128"/>
      <c r="C1615" s="128"/>
      <c r="D1615" s="128"/>
      <c r="E1615" s="128"/>
      <c r="F1615" s="104">
        <f>SUM(F1613:F1614)</f>
        <v>3981.15</v>
      </c>
    </row>
    <row r="1616" spans="1:6" ht="12.75">
      <c r="A1616" s="128" t="s">
        <v>574</v>
      </c>
      <c r="B1616" s="128"/>
      <c r="C1616" s="128"/>
      <c r="D1616" s="128"/>
      <c r="E1616" s="128"/>
      <c r="F1616" s="52">
        <f>PRODUCT(F1613*1.307)</f>
        <v>57.612559999999995</v>
      </c>
    </row>
    <row r="1617" spans="1:6" ht="12.75">
      <c r="A1617" s="128" t="s">
        <v>740</v>
      </c>
      <c r="B1617" s="128"/>
      <c r="C1617" s="128"/>
      <c r="D1617" s="128"/>
      <c r="E1617" s="128"/>
      <c r="F1617" s="52">
        <f>SUM(F1615:F1616)</f>
        <v>4038.7625600000001</v>
      </c>
    </row>
    <row r="1618" spans="1:6" ht="25.5">
      <c r="A1618" s="58"/>
      <c r="B1618" s="58" t="s">
        <v>357</v>
      </c>
      <c r="C1618" s="111" t="s">
        <v>83</v>
      </c>
      <c r="D1618" s="112"/>
      <c r="E1618" s="112"/>
      <c r="F1618" s="112"/>
    </row>
    <row r="1619" spans="1:6" ht="12.75">
      <c r="A1619" s="86"/>
      <c r="B1619" s="92" t="s">
        <v>626</v>
      </c>
      <c r="C1619" s="89" t="s">
        <v>577</v>
      </c>
      <c r="D1619" s="113">
        <v>2</v>
      </c>
      <c r="E1619" s="72">
        <v>7.52</v>
      </c>
      <c r="F1619" s="21">
        <f>PRODUCT(D1619*E1619)</f>
        <v>15.04</v>
      </c>
    </row>
    <row r="1620" spans="1:6" ht="12.75">
      <c r="A1620" s="86"/>
      <c r="B1620" s="92" t="s">
        <v>627</v>
      </c>
      <c r="C1620" s="89" t="s">
        <v>577</v>
      </c>
      <c r="D1620" s="113">
        <v>2</v>
      </c>
      <c r="E1620" s="72">
        <v>3.5</v>
      </c>
      <c r="F1620" s="21">
        <f>PRODUCT(D1620*E1620)</f>
        <v>7</v>
      </c>
    </row>
    <row r="1621" spans="1:6" ht="12.75">
      <c r="A1621" s="91"/>
      <c r="B1621" s="92" t="s">
        <v>737</v>
      </c>
      <c r="C1621" s="89" t="s">
        <v>577</v>
      </c>
      <c r="D1621" s="113">
        <v>2</v>
      </c>
      <c r="E1621" s="72">
        <v>7.52</v>
      </c>
      <c r="F1621" s="21">
        <f>PRODUCT(D1621*E1621)</f>
        <v>15.04</v>
      </c>
    </row>
    <row r="1622" spans="1:6" ht="12.75">
      <c r="A1622" s="91"/>
      <c r="B1622" s="92" t="s">
        <v>738</v>
      </c>
      <c r="C1622" s="89" t="s">
        <v>577</v>
      </c>
      <c r="D1622" s="113">
        <v>2</v>
      </c>
      <c r="E1622" s="72">
        <v>3.5</v>
      </c>
      <c r="F1622" s="21">
        <f>PRODUCT(D1622*E1622)</f>
        <v>7</v>
      </c>
    </row>
    <row r="1623" spans="1:6" ht="25.5">
      <c r="A1623" s="91"/>
      <c r="B1623" s="110" t="s">
        <v>357</v>
      </c>
      <c r="C1623" s="89" t="s">
        <v>739</v>
      </c>
      <c r="D1623" s="113">
        <v>1</v>
      </c>
      <c r="E1623" s="93">
        <v>3927.78</v>
      </c>
      <c r="F1623" s="21">
        <f>PRODUCT(D1623*E1623)</f>
        <v>3927.78</v>
      </c>
    </row>
    <row r="1624" spans="1:6" ht="12.75">
      <c r="A1624" s="128" t="s">
        <v>571</v>
      </c>
      <c r="B1624" s="128"/>
      <c r="C1624" s="128"/>
      <c r="D1624" s="128"/>
      <c r="E1624" s="128"/>
      <c r="F1624" s="104">
        <f>SUM(F1619:F1622)</f>
        <v>44.08</v>
      </c>
    </row>
    <row r="1625" spans="1:6" ht="12.75">
      <c r="A1625" s="128" t="s">
        <v>572</v>
      </c>
      <c r="B1625" s="128"/>
      <c r="C1625" s="128"/>
      <c r="D1625" s="128"/>
      <c r="E1625" s="128"/>
      <c r="F1625" s="104">
        <f>SUM(F1623)</f>
        <v>3927.78</v>
      </c>
    </row>
    <row r="1626" spans="1:6" ht="12.75">
      <c r="A1626" s="128" t="s">
        <v>573</v>
      </c>
      <c r="B1626" s="128"/>
      <c r="C1626" s="128"/>
      <c r="D1626" s="128"/>
      <c r="E1626" s="128"/>
      <c r="F1626" s="104">
        <f>SUM(F1624:F1625)</f>
        <v>3971.86</v>
      </c>
    </row>
    <row r="1627" spans="1:6" ht="12.75">
      <c r="A1627" s="128" t="s">
        <v>574</v>
      </c>
      <c r="B1627" s="128"/>
      <c r="C1627" s="128"/>
      <c r="D1627" s="128"/>
      <c r="E1627" s="128"/>
      <c r="F1627" s="52">
        <f>PRODUCT(F1624*1.307)</f>
        <v>57.612559999999995</v>
      </c>
    </row>
    <row r="1628" spans="1:6" ht="12.75">
      <c r="A1628" s="128" t="s">
        <v>740</v>
      </c>
      <c r="B1628" s="128"/>
      <c r="C1628" s="128"/>
      <c r="D1628" s="128"/>
      <c r="E1628" s="128"/>
      <c r="F1628" s="52">
        <f>SUM(F1626:F1627)</f>
        <v>4029.4725600000002</v>
      </c>
    </row>
    <row r="1629" spans="1:6" ht="25.5">
      <c r="A1629" s="58"/>
      <c r="B1629" s="58" t="s">
        <v>359</v>
      </c>
      <c r="C1629" s="111" t="s">
        <v>83</v>
      </c>
      <c r="D1629" s="112"/>
      <c r="E1629" s="112"/>
      <c r="F1629" s="112"/>
    </row>
    <row r="1630" spans="1:6" ht="12.75">
      <c r="A1630" s="86"/>
      <c r="B1630" s="92" t="s">
        <v>626</v>
      </c>
      <c r="C1630" s="89" t="s">
        <v>577</v>
      </c>
      <c r="D1630" s="113">
        <v>2</v>
      </c>
      <c r="E1630" s="72">
        <v>7.52</v>
      </c>
      <c r="F1630" s="21">
        <f>PRODUCT(D1630*E1630)</f>
        <v>15.04</v>
      </c>
    </row>
    <row r="1631" spans="1:6" ht="12.75">
      <c r="A1631" s="86"/>
      <c r="B1631" s="92" t="s">
        <v>627</v>
      </c>
      <c r="C1631" s="89" t="s">
        <v>577</v>
      </c>
      <c r="D1631" s="113">
        <v>2</v>
      </c>
      <c r="E1631" s="72">
        <v>3.5</v>
      </c>
      <c r="F1631" s="21">
        <f>PRODUCT(D1631*E1631)</f>
        <v>7</v>
      </c>
    </row>
    <row r="1632" spans="1:6" ht="12.75">
      <c r="A1632" s="91"/>
      <c r="B1632" s="92" t="s">
        <v>737</v>
      </c>
      <c r="C1632" s="89" t="s">
        <v>577</v>
      </c>
      <c r="D1632" s="113">
        <v>2</v>
      </c>
      <c r="E1632" s="72">
        <v>7.52</v>
      </c>
      <c r="F1632" s="21">
        <f>PRODUCT(D1632*E1632)</f>
        <v>15.04</v>
      </c>
    </row>
    <row r="1633" spans="1:6" ht="12.75">
      <c r="A1633" s="91"/>
      <c r="B1633" s="92" t="s">
        <v>738</v>
      </c>
      <c r="C1633" s="89" t="s">
        <v>577</v>
      </c>
      <c r="D1633" s="113">
        <v>2</v>
      </c>
      <c r="E1633" s="72">
        <v>3.5</v>
      </c>
      <c r="F1633" s="21">
        <f>PRODUCT(D1633*E1633)</f>
        <v>7</v>
      </c>
    </row>
    <row r="1634" spans="1:6" ht="25.5">
      <c r="A1634" s="91"/>
      <c r="B1634" s="110" t="s">
        <v>359</v>
      </c>
      <c r="C1634" s="89" t="s">
        <v>739</v>
      </c>
      <c r="D1634" s="113">
        <v>1</v>
      </c>
      <c r="E1634" s="93">
        <v>3649.77</v>
      </c>
      <c r="F1634" s="21">
        <f>PRODUCT(D1634*E1634)</f>
        <v>3649.77</v>
      </c>
    </row>
    <row r="1635" spans="1:6" ht="12.75">
      <c r="A1635" s="128" t="s">
        <v>571</v>
      </c>
      <c r="B1635" s="128"/>
      <c r="C1635" s="128"/>
      <c r="D1635" s="128"/>
      <c r="E1635" s="128"/>
      <c r="F1635" s="104">
        <f>SUM(F1630:F1633)</f>
        <v>44.08</v>
      </c>
    </row>
    <row r="1636" spans="1:6" ht="12.75">
      <c r="A1636" s="128" t="s">
        <v>572</v>
      </c>
      <c r="B1636" s="128"/>
      <c r="C1636" s="128"/>
      <c r="D1636" s="128"/>
      <c r="E1636" s="128"/>
      <c r="F1636" s="104">
        <f>SUM(F1634)</f>
        <v>3649.77</v>
      </c>
    </row>
    <row r="1637" spans="1:6" ht="12.75">
      <c r="A1637" s="128" t="s">
        <v>573</v>
      </c>
      <c r="B1637" s="128"/>
      <c r="C1637" s="128"/>
      <c r="D1637" s="128"/>
      <c r="E1637" s="128"/>
      <c r="F1637" s="104">
        <f>SUM(F1635:F1636)</f>
        <v>3693.85</v>
      </c>
    </row>
    <row r="1638" spans="1:6" ht="12.75">
      <c r="A1638" s="128" t="s">
        <v>574</v>
      </c>
      <c r="B1638" s="128"/>
      <c r="C1638" s="128"/>
      <c r="D1638" s="128"/>
      <c r="E1638" s="128"/>
      <c r="F1638" s="52">
        <f>PRODUCT(F1635*1.307)</f>
        <v>57.612559999999995</v>
      </c>
    </row>
    <row r="1639" spans="1:6" ht="12.75">
      <c r="A1639" s="128" t="s">
        <v>740</v>
      </c>
      <c r="B1639" s="128"/>
      <c r="C1639" s="128"/>
      <c r="D1639" s="128"/>
      <c r="E1639" s="128"/>
      <c r="F1639" s="52">
        <f>SUM(F1637:F1638)</f>
        <v>3751.4625599999999</v>
      </c>
    </row>
    <row r="1640" spans="1:6" ht="25.5">
      <c r="A1640" s="58"/>
      <c r="B1640" s="58" t="s">
        <v>361</v>
      </c>
      <c r="C1640" s="111" t="s">
        <v>83</v>
      </c>
      <c r="D1640" s="112"/>
      <c r="E1640" s="112"/>
      <c r="F1640" s="112"/>
    </row>
    <row r="1641" spans="1:6" ht="12.75">
      <c r="A1641" s="86"/>
      <c r="B1641" s="69" t="s">
        <v>626</v>
      </c>
      <c r="C1641" s="89" t="s">
        <v>577</v>
      </c>
      <c r="D1641" s="113">
        <v>2</v>
      </c>
      <c r="E1641" s="72">
        <v>7.52</v>
      </c>
      <c r="F1641" s="21">
        <f>PRODUCT(D1641*E1641)</f>
        <v>15.04</v>
      </c>
    </row>
    <row r="1642" spans="1:6" ht="12.75">
      <c r="A1642" s="86"/>
      <c r="B1642" s="69" t="s">
        <v>627</v>
      </c>
      <c r="C1642" s="89" t="s">
        <v>577</v>
      </c>
      <c r="D1642" s="113">
        <v>2</v>
      </c>
      <c r="E1642" s="72">
        <v>3.5</v>
      </c>
      <c r="F1642" s="21">
        <f>PRODUCT(D1642*E1642)</f>
        <v>7</v>
      </c>
    </row>
    <row r="1643" spans="1:6" ht="12.75">
      <c r="A1643" s="91"/>
      <c r="B1643" s="92" t="s">
        <v>737</v>
      </c>
      <c r="C1643" s="89" t="s">
        <v>577</v>
      </c>
      <c r="D1643" s="113">
        <v>2</v>
      </c>
      <c r="E1643" s="72">
        <v>7.52</v>
      </c>
      <c r="F1643" s="21">
        <f>PRODUCT(D1643*E1643)</f>
        <v>15.04</v>
      </c>
    </row>
    <row r="1644" spans="1:6" ht="12.75">
      <c r="A1644" s="91"/>
      <c r="B1644" s="92" t="s">
        <v>738</v>
      </c>
      <c r="C1644" s="89" t="s">
        <v>577</v>
      </c>
      <c r="D1644" s="113">
        <v>2</v>
      </c>
      <c r="E1644" s="72">
        <v>3.5</v>
      </c>
      <c r="F1644" s="21">
        <f>PRODUCT(D1644*E1644)</f>
        <v>7</v>
      </c>
    </row>
    <row r="1645" spans="1:6" ht="22.5">
      <c r="A1645" s="91"/>
      <c r="B1645" s="115" t="s">
        <v>741</v>
      </c>
      <c r="C1645" s="89" t="s">
        <v>739</v>
      </c>
      <c r="D1645" s="113">
        <v>1</v>
      </c>
      <c r="E1645" s="93">
        <v>1753.59</v>
      </c>
      <c r="F1645" s="21">
        <f>PRODUCT(D1645*E1645)</f>
        <v>1753.59</v>
      </c>
    </row>
    <row r="1646" spans="1:6" ht="12.75">
      <c r="A1646" s="128" t="s">
        <v>571</v>
      </c>
      <c r="B1646" s="128"/>
      <c r="C1646" s="128"/>
      <c r="D1646" s="128"/>
      <c r="E1646" s="128"/>
      <c r="F1646" s="104">
        <f>SUM(F1641:F1644)</f>
        <v>44.08</v>
      </c>
    </row>
    <row r="1647" spans="1:6" ht="12.75">
      <c r="A1647" s="128" t="s">
        <v>572</v>
      </c>
      <c r="B1647" s="128"/>
      <c r="C1647" s="128"/>
      <c r="D1647" s="128"/>
      <c r="E1647" s="128"/>
      <c r="F1647" s="104">
        <f>SUM(F1645)</f>
        <v>1753.59</v>
      </c>
    </row>
    <row r="1648" spans="1:6" ht="12.75">
      <c r="A1648" s="128" t="s">
        <v>573</v>
      </c>
      <c r="B1648" s="128"/>
      <c r="C1648" s="128"/>
      <c r="D1648" s="128"/>
      <c r="E1648" s="128"/>
      <c r="F1648" s="104">
        <f>SUM(F1646:F1647)</f>
        <v>1797.6699999999998</v>
      </c>
    </row>
    <row r="1649" spans="1:6" ht="12.75">
      <c r="A1649" s="128" t="s">
        <v>574</v>
      </c>
      <c r="B1649" s="128"/>
      <c r="C1649" s="128"/>
      <c r="D1649" s="128"/>
      <c r="E1649" s="128"/>
      <c r="F1649" s="52">
        <f>PRODUCT(F1646*1.307)</f>
        <v>57.612559999999995</v>
      </c>
    </row>
    <row r="1650" spans="1:6" ht="12.75">
      <c r="A1650" s="128" t="s">
        <v>740</v>
      </c>
      <c r="B1650" s="128"/>
      <c r="C1650" s="128"/>
      <c r="D1650" s="128"/>
      <c r="E1650" s="128"/>
      <c r="F1650" s="52">
        <f>SUM(F1648:F1649)</f>
        <v>1855.2825599999999</v>
      </c>
    </row>
    <row r="1651" spans="1:6" ht="25.5">
      <c r="A1651" s="58"/>
      <c r="B1651" s="58" t="s">
        <v>363</v>
      </c>
      <c r="C1651" s="111" t="s">
        <v>83</v>
      </c>
      <c r="D1651" s="112"/>
      <c r="E1651" s="112"/>
      <c r="F1651" s="112"/>
    </row>
    <row r="1652" spans="1:6" ht="12.75">
      <c r="A1652" s="86"/>
      <c r="B1652" s="69" t="s">
        <v>626</v>
      </c>
      <c r="C1652" s="89" t="s">
        <v>577</v>
      </c>
      <c r="D1652" s="113">
        <v>2</v>
      </c>
      <c r="E1652" s="72">
        <v>7.52</v>
      </c>
      <c r="F1652" s="21">
        <f>PRODUCT(D1652*E1652)</f>
        <v>15.04</v>
      </c>
    </row>
    <row r="1653" spans="1:6" ht="12.75">
      <c r="A1653" s="86"/>
      <c r="B1653" s="69" t="s">
        <v>627</v>
      </c>
      <c r="C1653" s="89" t="s">
        <v>577</v>
      </c>
      <c r="D1653" s="113">
        <v>2</v>
      </c>
      <c r="E1653" s="72">
        <v>3.5</v>
      </c>
      <c r="F1653" s="21">
        <f>PRODUCT(D1653*E1653)</f>
        <v>7</v>
      </c>
    </row>
    <row r="1654" spans="1:6" ht="12.75">
      <c r="A1654" s="91"/>
      <c r="B1654" s="92" t="s">
        <v>737</v>
      </c>
      <c r="C1654" s="89" t="s">
        <v>577</v>
      </c>
      <c r="D1654" s="113">
        <v>2</v>
      </c>
      <c r="E1654" s="72">
        <v>7.52</v>
      </c>
      <c r="F1654" s="21">
        <f>PRODUCT(D1654*E1654)</f>
        <v>15.04</v>
      </c>
    </row>
    <row r="1655" spans="1:6" ht="12.75">
      <c r="A1655" s="91"/>
      <c r="B1655" s="92" t="s">
        <v>738</v>
      </c>
      <c r="C1655" s="89" t="s">
        <v>577</v>
      </c>
      <c r="D1655" s="113">
        <v>2</v>
      </c>
      <c r="E1655" s="72">
        <v>3.5</v>
      </c>
      <c r="F1655" s="21">
        <f>PRODUCT(D1655*E1655)</f>
        <v>7</v>
      </c>
    </row>
    <row r="1656" spans="1:6" ht="22.5">
      <c r="A1656" s="91"/>
      <c r="B1656" s="115" t="s">
        <v>742</v>
      </c>
      <c r="C1656" s="89" t="s">
        <v>739</v>
      </c>
      <c r="D1656" s="113">
        <v>1</v>
      </c>
      <c r="E1656" s="93">
        <v>2091.59</v>
      </c>
      <c r="F1656" s="21">
        <f>PRODUCT(D1656*E1656)</f>
        <v>2091.59</v>
      </c>
    </row>
    <row r="1657" spans="1:6" ht="12.75">
      <c r="A1657" s="128" t="s">
        <v>571</v>
      </c>
      <c r="B1657" s="128"/>
      <c r="C1657" s="128"/>
      <c r="D1657" s="128"/>
      <c r="E1657" s="128"/>
      <c r="F1657" s="104">
        <f>SUM(F1652:F1655)</f>
        <v>44.08</v>
      </c>
    </row>
    <row r="1658" spans="1:6" ht="12.75">
      <c r="A1658" s="128" t="s">
        <v>572</v>
      </c>
      <c r="B1658" s="128"/>
      <c r="C1658" s="128"/>
      <c r="D1658" s="128"/>
      <c r="E1658" s="128"/>
      <c r="F1658" s="104">
        <f>SUM(F1656)</f>
        <v>2091.59</v>
      </c>
    </row>
    <row r="1659" spans="1:6" ht="12.75">
      <c r="A1659" s="128" t="s">
        <v>573</v>
      </c>
      <c r="B1659" s="128"/>
      <c r="C1659" s="128"/>
      <c r="D1659" s="128"/>
      <c r="E1659" s="128"/>
      <c r="F1659" s="104">
        <f>SUM(F1657:F1658)</f>
        <v>2135.67</v>
      </c>
    </row>
    <row r="1660" spans="1:6" ht="12.75">
      <c r="A1660" s="128" t="s">
        <v>574</v>
      </c>
      <c r="B1660" s="128"/>
      <c r="C1660" s="128"/>
      <c r="D1660" s="128"/>
      <c r="E1660" s="128"/>
      <c r="F1660" s="52">
        <f>PRODUCT(F1657*1.307)</f>
        <v>57.612559999999995</v>
      </c>
    </row>
    <row r="1661" spans="1:6" ht="12.75">
      <c r="A1661" s="128" t="s">
        <v>740</v>
      </c>
      <c r="B1661" s="128"/>
      <c r="C1661" s="128"/>
      <c r="D1661" s="128"/>
      <c r="E1661" s="128"/>
      <c r="F1661" s="52">
        <f>SUM(F1659:F1660)</f>
        <v>2193.2825600000001</v>
      </c>
    </row>
    <row r="1662" spans="1:6" ht="12.75">
      <c r="A1662" s="87"/>
      <c r="B1662" s="58" t="s">
        <v>365</v>
      </c>
      <c r="C1662" s="111" t="s">
        <v>83</v>
      </c>
      <c r="D1662" s="112"/>
      <c r="E1662" s="112"/>
      <c r="F1662" s="112"/>
    </row>
    <row r="1663" spans="1:6" ht="12.75">
      <c r="A1663" s="86"/>
      <c r="B1663" s="69" t="s">
        <v>626</v>
      </c>
      <c r="C1663" s="89" t="s">
        <v>577</v>
      </c>
      <c r="D1663" s="113">
        <v>2</v>
      </c>
      <c r="E1663" s="72">
        <v>7.52</v>
      </c>
      <c r="F1663" s="21">
        <f>PRODUCT(D1663*E1663)</f>
        <v>15.04</v>
      </c>
    </row>
    <row r="1664" spans="1:6" ht="12.75">
      <c r="A1664" s="86"/>
      <c r="B1664" s="69" t="s">
        <v>627</v>
      </c>
      <c r="C1664" s="89" t="s">
        <v>577</v>
      </c>
      <c r="D1664" s="113">
        <v>2</v>
      </c>
      <c r="E1664" s="72">
        <v>3.5</v>
      </c>
      <c r="F1664" s="21">
        <f>PRODUCT(D1664*E1664)</f>
        <v>7</v>
      </c>
    </row>
    <row r="1665" spans="1:6" ht="12.75">
      <c r="A1665" s="91"/>
      <c r="B1665" s="116" t="s">
        <v>365</v>
      </c>
      <c r="C1665" s="89" t="s">
        <v>739</v>
      </c>
      <c r="D1665" s="113">
        <v>1</v>
      </c>
      <c r="E1665" s="93">
        <v>83.34</v>
      </c>
      <c r="F1665" s="21">
        <f>PRODUCT(D1665*E1665)</f>
        <v>83.34</v>
      </c>
    </row>
    <row r="1666" spans="1:6" ht="12.75">
      <c r="A1666" s="128" t="s">
        <v>571</v>
      </c>
      <c r="B1666" s="128"/>
      <c r="C1666" s="128"/>
      <c r="D1666" s="128"/>
      <c r="E1666" s="128"/>
      <c r="F1666" s="104">
        <f>SUM(F1663:F1664)</f>
        <v>22.04</v>
      </c>
    </row>
    <row r="1667" spans="1:6" ht="12.75">
      <c r="A1667" s="128" t="s">
        <v>572</v>
      </c>
      <c r="B1667" s="128"/>
      <c r="C1667" s="128"/>
      <c r="D1667" s="128"/>
      <c r="E1667" s="128"/>
      <c r="F1667" s="104">
        <f>SUM(F1665)</f>
        <v>83.34</v>
      </c>
    </row>
    <row r="1668" spans="1:6" ht="12.75">
      <c r="A1668" s="128" t="s">
        <v>573</v>
      </c>
      <c r="B1668" s="128"/>
      <c r="C1668" s="128"/>
      <c r="D1668" s="128"/>
      <c r="E1668" s="128"/>
      <c r="F1668" s="104">
        <f>SUM(F1666:F1667)</f>
        <v>105.38</v>
      </c>
    </row>
    <row r="1669" spans="1:6" ht="12.75">
      <c r="A1669" s="128" t="s">
        <v>574</v>
      </c>
      <c r="B1669" s="128"/>
      <c r="C1669" s="128"/>
      <c r="D1669" s="128"/>
      <c r="E1669" s="128"/>
      <c r="F1669" s="52">
        <f>PRODUCT(F1666*1.307)</f>
        <v>28.806279999999997</v>
      </c>
    </row>
    <row r="1670" spans="1:6" ht="12.75">
      <c r="A1670" s="128" t="s">
        <v>740</v>
      </c>
      <c r="B1670" s="128"/>
      <c r="C1670" s="128"/>
      <c r="D1670" s="128"/>
      <c r="E1670" s="128"/>
      <c r="F1670" s="52">
        <f>SUM(F1668:F1669)</f>
        <v>134.18627999999998</v>
      </c>
    </row>
    <row r="1671" spans="1:6" ht="12.75">
      <c r="A1671" s="58"/>
      <c r="B1671" s="58" t="s">
        <v>367</v>
      </c>
      <c r="C1671" s="111" t="s">
        <v>83</v>
      </c>
      <c r="D1671" s="112"/>
      <c r="E1671" s="112"/>
      <c r="F1671" s="112"/>
    </row>
    <row r="1672" spans="1:6" ht="12.75">
      <c r="A1672" s="86"/>
      <c r="B1672" s="69" t="s">
        <v>626</v>
      </c>
      <c r="C1672" s="89" t="s">
        <v>577</v>
      </c>
      <c r="D1672" s="113">
        <v>5</v>
      </c>
      <c r="E1672" s="72">
        <v>7.52</v>
      </c>
      <c r="F1672" s="21">
        <f>PRODUCT(D1672*E1672)</f>
        <v>37.599999999999994</v>
      </c>
    </row>
    <row r="1673" spans="1:6" ht="12.75">
      <c r="A1673" s="86"/>
      <c r="B1673" s="69" t="s">
        <v>627</v>
      </c>
      <c r="C1673" s="89" t="s">
        <v>577</v>
      </c>
      <c r="D1673" s="113">
        <v>5</v>
      </c>
      <c r="E1673" s="72">
        <v>3.5</v>
      </c>
      <c r="F1673" s="21">
        <f>PRODUCT(D1673*E1673)</f>
        <v>17.5</v>
      </c>
    </row>
    <row r="1674" spans="1:6" ht="12.75">
      <c r="A1674" s="91"/>
      <c r="B1674" s="92" t="s">
        <v>743</v>
      </c>
      <c r="C1674" s="89" t="s">
        <v>577</v>
      </c>
      <c r="D1674" s="113">
        <v>16</v>
      </c>
      <c r="E1674" s="93">
        <v>9.67</v>
      </c>
      <c r="F1674" s="21">
        <f>PRODUCT(D1674*E1674)</f>
        <v>154.72</v>
      </c>
    </row>
    <row r="1675" spans="1:6" ht="25.5">
      <c r="A1675" s="91"/>
      <c r="B1675" s="92" t="s">
        <v>744</v>
      </c>
      <c r="C1675" s="89" t="s">
        <v>643</v>
      </c>
      <c r="D1675" s="113">
        <v>1</v>
      </c>
      <c r="E1675" s="93">
        <v>22913.35</v>
      </c>
      <c r="F1675" s="21">
        <f>PRODUCT(D1675*E1675)</f>
        <v>22913.35</v>
      </c>
    </row>
    <row r="1676" spans="1:6" ht="12.75">
      <c r="A1676" s="128" t="s">
        <v>571</v>
      </c>
      <c r="B1676" s="128"/>
      <c r="C1676" s="128"/>
      <c r="D1676" s="128"/>
      <c r="E1676" s="128"/>
      <c r="F1676" s="104">
        <f>SUM(F1671:F1674)</f>
        <v>209.82</v>
      </c>
    </row>
    <row r="1677" spans="1:6" ht="12.75">
      <c r="A1677" s="128" t="s">
        <v>572</v>
      </c>
      <c r="B1677" s="128"/>
      <c r="C1677" s="128"/>
      <c r="D1677" s="128"/>
      <c r="E1677" s="128"/>
      <c r="F1677" s="104">
        <f>SUM(F1675)</f>
        <v>22913.35</v>
      </c>
    </row>
    <row r="1678" spans="1:6" ht="12.75">
      <c r="A1678" s="128" t="s">
        <v>573</v>
      </c>
      <c r="B1678" s="128"/>
      <c r="C1678" s="128"/>
      <c r="D1678" s="128"/>
      <c r="E1678" s="128"/>
      <c r="F1678" s="104">
        <f>SUM(F1676:F1677)</f>
        <v>23123.17</v>
      </c>
    </row>
    <row r="1679" spans="1:6" ht="12.75">
      <c r="A1679" s="128" t="s">
        <v>574</v>
      </c>
      <c r="B1679" s="128"/>
      <c r="C1679" s="128"/>
      <c r="D1679" s="128"/>
      <c r="E1679" s="128"/>
      <c r="F1679" s="52">
        <f>PRODUCT(F1676*1.307)</f>
        <v>274.23473999999999</v>
      </c>
    </row>
    <row r="1680" spans="1:6" ht="12.75">
      <c r="A1680" s="128" t="s">
        <v>740</v>
      </c>
      <c r="B1680" s="128"/>
      <c r="C1680" s="128"/>
      <c r="D1680" s="128"/>
      <c r="E1680" s="128"/>
      <c r="F1680" s="52">
        <f>SUM(F1678:F1679)</f>
        <v>23397.404739999998</v>
      </c>
    </row>
    <row r="1681" spans="1:6" ht="12.75">
      <c r="A1681" s="58"/>
      <c r="B1681" s="58" t="s">
        <v>369</v>
      </c>
      <c r="C1681" s="111" t="s">
        <v>83</v>
      </c>
      <c r="D1681" s="112"/>
      <c r="E1681" s="112"/>
      <c r="F1681" s="112"/>
    </row>
    <row r="1682" spans="1:6" ht="12.75">
      <c r="A1682" s="86"/>
      <c r="B1682" s="69" t="s">
        <v>626</v>
      </c>
      <c r="C1682" s="89" t="s">
        <v>577</v>
      </c>
      <c r="D1682" s="113">
        <v>1.17</v>
      </c>
      <c r="E1682" s="72">
        <v>7.52</v>
      </c>
      <c r="F1682" s="21">
        <f t="shared" ref="F1682:F1687" si="29">PRODUCT(D1682*E1682)</f>
        <v>8.7983999999999991</v>
      </c>
    </row>
    <row r="1683" spans="1:6" ht="12.75">
      <c r="A1683" s="86"/>
      <c r="B1683" s="69" t="s">
        <v>627</v>
      </c>
      <c r="C1683" s="89" t="s">
        <v>577</v>
      </c>
      <c r="D1683" s="113">
        <v>1.17</v>
      </c>
      <c r="E1683" s="72">
        <v>3.5</v>
      </c>
      <c r="F1683" s="21">
        <f t="shared" si="29"/>
        <v>4.0949999999999998</v>
      </c>
    </row>
    <row r="1684" spans="1:6" ht="25.5">
      <c r="A1684" s="91"/>
      <c r="B1684" s="92" t="s">
        <v>745</v>
      </c>
      <c r="C1684" s="89" t="s">
        <v>739</v>
      </c>
      <c r="D1684" s="113">
        <v>2</v>
      </c>
      <c r="E1684" s="93">
        <v>0.54</v>
      </c>
      <c r="F1684" s="21">
        <f t="shared" si="29"/>
        <v>1.08</v>
      </c>
    </row>
    <row r="1685" spans="1:6" ht="12.75">
      <c r="A1685" s="91"/>
      <c r="B1685" s="92" t="s">
        <v>746</v>
      </c>
      <c r="C1685" s="89" t="s">
        <v>634</v>
      </c>
      <c r="D1685" s="113">
        <v>1</v>
      </c>
      <c r="E1685" s="93">
        <v>2.5</v>
      </c>
      <c r="F1685" s="21">
        <f t="shared" si="29"/>
        <v>2.5</v>
      </c>
    </row>
    <row r="1686" spans="1:6" ht="12.75">
      <c r="A1686" s="91"/>
      <c r="B1686" s="92" t="s">
        <v>747</v>
      </c>
      <c r="C1686" s="89" t="s">
        <v>739</v>
      </c>
      <c r="D1686" s="113">
        <v>4</v>
      </c>
      <c r="E1686" s="93">
        <v>0.1</v>
      </c>
      <c r="F1686" s="21">
        <f t="shared" si="29"/>
        <v>0.4</v>
      </c>
    </row>
    <row r="1687" spans="1:6" ht="12.75">
      <c r="A1687" s="91"/>
      <c r="B1687" s="92" t="s">
        <v>631</v>
      </c>
      <c r="C1687" s="89" t="s">
        <v>739</v>
      </c>
      <c r="D1687" s="113">
        <v>4</v>
      </c>
      <c r="E1687" s="93">
        <v>0.05</v>
      </c>
      <c r="F1687" s="21">
        <f t="shared" si="29"/>
        <v>0.2</v>
      </c>
    </row>
    <row r="1688" spans="1:6" ht="12.75">
      <c r="A1688" s="128" t="s">
        <v>571</v>
      </c>
      <c r="B1688" s="128"/>
      <c r="C1688" s="128"/>
      <c r="D1688" s="128"/>
      <c r="E1688" s="128"/>
      <c r="F1688" s="104">
        <f>SUM(F1682:F1683)</f>
        <v>12.8934</v>
      </c>
    </row>
    <row r="1689" spans="1:6" ht="12.75">
      <c r="A1689" s="128" t="s">
        <v>572</v>
      </c>
      <c r="B1689" s="128"/>
      <c r="C1689" s="128"/>
      <c r="D1689" s="128"/>
      <c r="E1689" s="128"/>
      <c r="F1689" s="104">
        <f>SUM(F1684:F1687)</f>
        <v>4.18</v>
      </c>
    </row>
    <row r="1690" spans="1:6" ht="12.75">
      <c r="A1690" s="128" t="s">
        <v>573</v>
      </c>
      <c r="B1690" s="128"/>
      <c r="C1690" s="128"/>
      <c r="D1690" s="128"/>
      <c r="E1690" s="128"/>
      <c r="F1690" s="104">
        <f>SUM(F1688:F1689)</f>
        <v>17.073399999999999</v>
      </c>
    </row>
    <row r="1691" spans="1:6" ht="12.75">
      <c r="A1691" s="128" t="s">
        <v>574</v>
      </c>
      <c r="B1691" s="128"/>
      <c r="C1691" s="128"/>
      <c r="D1691" s="128"/>
      <c r="E1691" s="128"/>
      <c r="F1691" s="52">
        <f>PRODUCT(F1688*1.307)</f>
        <v>16.8516738</v>
      </c>
    </row>
    <row r="1692" spans="1:6" ht="12.75">
      <c r="A1692" s="128" t="s">
        <v>740</v>
      </c>
      <c r="B1692" s="128"/>
      <c r="C1692" s="128"/>
      <c r="D1692" s="128"/>
      <c r="E1692" s="128"/>
      <c r="F1692" s="52">
        <f>SUM(F1690:F1691)</f>
        <v>33.9250738</v>
      </c>
    </row>
    <row r="1693" spans="1:6" ht="12.75">
      <c r="A1693" s="58"/>
      <c r="B1693" s="58" t="s">
        <v>373</v>
      </c>
      <c r="C1693" s="111" t="s">
        <v>103</v>
      </c>
      <c r="D1693" s="112"/>
      <c r="E1693" s="112"/>
      <c r="F1693" s="112"/>
    </row>
    <row r="1694" spans="1:6" ht="12.75">
      <c r="A1694" s="91"/>
      <c r="B1694" s="92" t="s">
        <v>737</v>
      </c>
      <c r="C1694" s="89" t="s">
        <v>577</v>
      </c>
      <c r="D1694" s="113">
        <v>0.52</v>
      </c>
      <c r="E1694" s="72">
        <v>7.52</v>
      </c>
      <c r="F1694" s="21">
        <f>PRODUCT(D1694*E1694)</f>
        <v>3.9104000000000001</v>
      </c>
    </row>
    <row r="1695" spans="1:6" ht="12.75">
      <c r="A1695" s="91"/>
      <c r="B1695" s="92" t="s">
        <v>738</v>
      </c>
      <c r="C1695" s="89" t="s">
        <v>577</v>
      </c>
      <c r="D1695" s="113">
        <v>0.52</v>
      </c>
      <c r="E1695" s="72">
        <v>3.5</v>
      </c>
      <c r="F1695" s="21">
        <f>PRODUCT(D1695*E1695)</f>
        <v>1.82</v>
      </c>
    </row>
    <row r="1696" spans="1:6" ht="12.75">
      <c r="A1696" s="91"/>
      <c r="B1696" s="92" t="s">
        <v>748</v>
      </c>
      <c r="C1696" s="89" t="s">
        <v>634</v>
      </c>
      <c r="D1696" s="113">
        <v>1</v>
      </c>
      <c r="E1696" s="93">
        <v>8.0299999999999994</v>
      </c>
      <c r="F1696" s="21">
        <f>PRODUCT(D1696*E1696)</f>
        <v>8.0299999999999994</v>
      </c>
    </row>
    <row r="1697" spans="1:6" ht="12.75">
      <c r="A1697" s="91"/>
      <c r="B1697" s="92" t="s">
        <v>749</v>
      </c>
      <c r="C1697" s="89" t="s">
        <v>634</v>
      </c>
      <c r="D1697" s="113">
        <v>1</v>
      </c>
      <c r="E1697" s="93">
        <v>1.6</v>
      </c>
      <c r="F1697" s="21">
        <f>PRODUCT(D1697*E1697)</f>
        <v>1.6</v>
      </c>
    </row>
    <row r="1698" spans="1:6" ht="12.75">
      <c r="A1698" s="128" t="s">
        <v>571</v>
      </c>
      <c r="B1698" s="128"/>
      <c r="C1698" s="128"/>
      <c r="D1698" s="128"/>
      <c r="E1698" s="128"/>
      <c r="F1698" s="104">
        <f>SUM(F1694:F1695)</f>
        <v>5.7304000000000004</v>
      </c>
    </row>
    <row r="1699" spans="1:6" ht="12.75">
      <c r="A1699" s="128" t="s">
        <v>572</v>
      </c>
      <c r="B1699" s="128"/>
      <c r="C1699" s="128"/>
      <c r="D1699" s="128"/>
      <c r="E1699" s="128"/>
      <c r="F1699" s="104">
        <f>SUM(F1696:F1697)</f>
        <v>9.629999999999999</v>
      </c>
    </row>
    <row r="1700" spans="1:6" ht="12.75">
      <c r="A1700" s="128" t="s">
        <v>573</v>
      </c>
      <c r="B1700" s="128"/>
      <c r="C1700" s="128"/>
      <c r="D1700" s="128"/>
      <c r="E1700" s="128"/>
      <c r="F1700" s="104">
        <f>SUM(F1698:F1699)</f>
        <v>15.360399999999998</v>
      </c>
    </row>
    <row r="1701" spans="1:6" ht="12.75">
      <c r="A1701" s="128" t="s">
        <v>574</v>
      </c>
      <c r="B1701" s="128"/>
      <c r="C1701" s="128"/>
      <c r="D1701" s="128"/>
      <c r="E1701" s="128"/>
      <c r="F1701" s="52">
        <f>PRODUCT(F1698*1.307)</f>
        <v>7.4896327999999999</v>
      </c>
    </row>
    <row r="1702" spans="1:6" ht="12.75">
      <c r="A1702" s="128" t="s">
        <v>740</v>
      </c>
      <c r="B1702" s="128"/>
      <c r="C1702" s="128"/>
      <c r="D1702" s="128"/>
      <c r="E1702" s="128"/>
      <c r="F1702" s="52">
        <f>SUM(F1700:F1701)</f>
        <v>22.850032799999997</v>
      </c>
    </row>
    <row r="1703" spans="1:6" ht="12.75">
      <c r="A1703" s="58"/>
      <c r="B1703" s="58" t="s">
        <v>375</v>
      </c>
      <c r="C1703" s="111" t="s">
        <v>103</v>
      </c>
      <c r="D1703" s="112"/>
      <c r="E1703" s="112"/>
      <c r="F1703" s="112"/>
    </row>
    <row r="1704" spans="1:6" ht="12.75">
      <c r="A1704" s="91"/>
      <c r="B1704" s="92" t="s">
        <v>737</v>
      </c>
      <c r="C1704" s="89" t="s">
        <v>577</v>
      </c>
      <c r="D1704" s="113">
        <v>0.52</v>
      </c>
      <c r="E1704" s="72">
        <v>7.52</v>
      </c>
      <c r="F1704" s="21">
        <f>PRODUCT(D1704*E1704)</f>
        <v>3.9104000000000001</v>
      </c>
    </row>
    <row r="1705" spans="1:6" ht="12.75">
      <c r="A1705" s="91"/>
      <c r="B1705" s="92" t="s">
        <v>738</v>
      </c>
      <c r="C1705" s="89" t="s">
        <v>577</v>
      </c>
      <c r="D1705" s="113">
        <v>0.52</v>
      </c>
      <c r="E1705" s="72">
        <v>3.5</v>
      </c>
      <c r="F1705" s="21">
        <f>PRODUCT(D1705*E1705)</f>
        <v>1.82</v>
      </c>
    </row>
    <row r="1706" spans="1:6" ht="12.75">
      <c r="A1706" s="91"/>
      <c r="B1706" s="92" t="s">
        <v>750</v>
      </c>
      <c r="C1706" s="89" t="s">
        <v>634</v>
      </c>
      <c r="D1706" s="113">
        <v>1</v>
      </c>
      <c r="E1706" s="93">
        <v>12.49</v>
      </c>
      <c r="F1706" s="21">
        <f>PRODUCT(D1706*E1706)</f>
        <v>12.49</v>
      </c>
    </row>
    <row r="1707" spans="1:6" ht="12.75">
      <c r="A1707" s="91"/>
      <c r="B1707" s="92" t="s">
        <v>751</v>
      </c>
      <c r="C1707" s="89" t="s">
        <v>634</v>
      </c>
      <c r="D1707" s="113">
        <v>1</v>
      </c>
      <c r="E1707" s="93">
        <v>2.1</v>
      </c>
      <c r="F1707" s="21">
        <f>PRODUCT(D1707*E1707)</f>
        <v>2.1</v>
      </c>
    </row>
    <row r="1708" spans="1:6" ht="12.75">
      <c r="A1708" s="128" t="s">
        <v>571</v>
      </c>
      <c r="B1708" s="128"/>
      <c r="C1708" s="128"/>
      <c r="D1708" s="128"/>
      <c r="E1708" s="128"/>
      <c r="F1708" s="104">
        <f>SUM(F1704:F1705)</f>
        <v>5.7304000000000004</v>
      </c>
    </row>
    <row r="1709" spans="1:6" ht="12.75">
      <c r="A1709" s="128" t="s">
        <v>572</v>
      </c>
      <c r="B1709" s="128"/>
      <c r="C1709" s="128"/>
      <c r="D1709" s="128"/>
      <c r="E1709" s="128"/>
      <c r="F1709" s="104">
        <f>SUM(F1706:F1707)</f>
        <v>14.59</v>
      </c>
    </row>
    <row r="1710" spans="1:6" ht="12.75">
      <c r="A1710" s="128" t="s">
        <v>573</v>
      </c>
      <c r="B1710" s="128"/>
      <c r="C1710" s="128"/>
      <c r="D1710" s="128"/>
      <c r="E1710" s="128"/>
      <c r="F1710" s="104">
        <f>SUM(F1708:F1709)</f>
        <v>20.320399999999999</v>
      </c>
    </row>
    <row r="1711" spans="1:6" ht="12.75">
      <c r="A1711" s="128" t="s">
        <v>574</v>
      </c>
      <c r="B1711" s="128"/>
      <c r="C1711" s="128"/>
      <c r="D1711" s="128"/>
      <c r="E1711" s="128"/>
      <c r="F1711" s="52">
        <f>PRODUCT(F1708*1.307)</f>
        <v>7.4896327999999999</v>
      </c>
    </row>
    <row r="1712" spans="1:6" ht="12.75">
      <c r="A1712" s="128" t="s">
        <v>740</v>
      </c>
      <c r="B1712" s="128"/>
      <c r="C1712" s="128"/>
      <c r="D1712" s="128"/>
      <c r="E1712" s="128"/>
      <c r="F1712" s="52">
        <f>SUM(F1710:F1711)</f>
        <v>27.810032799999998</v>
      </c>
    </row>
    <row r="1713" spans="1:6" ht="12.75">
      <c r="A1713" s="58"/>
      <c r="B1713" s="58" t="s">
        <v>377</v>
      </c>
      <c r="C1713" s="111" t="s">
        <v>103</v>
      </c>
      <c r="D1713" s="112"/>
      <c r="E1713" s="112"/>
      <c r="F1713" s="112"/>
    </row>
    <row r="1714" spans="1:6" ht="12.75">
      <c r="A1714" s="91"/>
      <c r="B1714" s="92" t="s">
        <v>737</v>
      </c>
      <c r="C1714" s="89" t="s">
        <v>577</v>
      </c>
      <c r="D1714" s="113">
        <v>0.52</v>
      </c>
      <c r="E1714" s="72">
        <v>7.52</v>
      </c>
      <c r="F1714" s="21">
        <f>PRODUCT(D1714*E1714)</f>
        <v>3.9104000000000001</v>
      </c>
    </row>
    <row r="1715" spans="1:6" ht="12.75">
      <c r="A1715" s="91"/>
      <c r="B1715" s="92" t="s">
        <v>738</v>
      </c>
      <c r="C1715" s="89" t="s">
        <v>577</v>
      </c>
      <c r="D1715" s="113">
        <v>0.52</v>
      </c>
      <c r="E1715" s="72">
        <v>3.5</v>
      </c>
      <c r="F1715" s="21">
        <f>PRODUCT(D1715*E1715)</f>
        <v>1.82</v>
      </c>
    </row>
    <row r="1716" spans="1:6" ht="12.75">
      <c r="A1716" s="91"/>
      <c r="B1716" s="92" t="s">
        <v>752</v>
      </c>
      <c r="C1716" s="89" t="s">
        <v>634</v>
      </c>
      <c r="D1716" s="113">
        <v>1</v>
      </c>
      <c r="E1716" s="93">
        <v>19.28</v>
      </c>
      <c r="F1716" s="21">
        <f>PRODUCT(D1716*E1716)</f>
        <v>19.28</v>
      </c>
    </row>
    <row r="1717" spans="1:6" ht="12.75">
      <c r="A1717" s="91"/>
      <c r="B1717" s="92" t="s">
        <v>753</v>
      </c>
      <c r="C1717" s="89" t="s">
        <v>634</v>
      </c>
      <c r="D1717" s="113">
        <v>1</v>
      </c>
      <c r="E1717" s="93">
        <v>2.5</v>
      </c>
      <c r="F1717" s="21">
        <f>PRODUCT(D1717*E1717)</f>
        <v>2.5</v>
      </c>
    </row>
    <row r="1718" spans="1:6" ht="12.75">
      <c r="A1718" s="128" t="s">
        <v>571</v>
      </c>
      <c r="B1718" s="128"/>
      <c r="C1718" s="128"/>
      <c r="D1718" s="128"/>
      <c r="E1718" s="128"/>
      <c r="F1718" s="104">
        <f>SUM(F1714:F1715)</f>
        <v>5.7304000000000004</v>
      </c>
    </row>
    <row r="1719" spans="1:6" ht="12.75">
      <c r="A1719" s="128" t="s">
        <v>572</v>
      </c>
      <c r="B1719" s="128"/>
      <c r="C1719" s="128"/>
      <c r="D1719" s="128"/>
      <c r="E1719" s="128"/>
      <c r="F1719" s="104">
        <f>SUM(F1716:F1717)</f>
        <v>21.78</v>
      </c>
    </row>
    <row r="1720" spans="1:6" ht="12.75">
      <c r="A1720" s="128" t="s">
        <v>573</v>
      </c>
      <c r="B1720" s="128"/>
      <c r="C1720" s="128"/>
      <c r="D1720" s="128"/>
      <c r="E1720" s="128"/>
      <c r="F1720" s="104">
        <f>SUM(F1718:F1719)</f>
        <v>27.510400000000001</v>
      </c>
    </row>
    <row r="1721" spans="1:6" ht="12.75">
      <c r="A1721" s="128" t="s">
        <v>574</v>
      </c>
      <c r="B1721" s="128"/>
      <c r="C1721" s="128"/>
      <c r="D1721" s="128"/>
      <c r="E1721" s="128"/>
      <c r="F1721" s="52">
        <f>PRODUCT(F1718*1.307)</f>
        <v>7.4896327999999999</v>
      </c>
    </row>
    <row r="1722" spans="1:6" ht="12.75">
      <c r="A1722" s="128" t="s">
        <v>740</v>
      </c>
      <c r="B1722" s="128"/>
      <c r="C1722" s="128"/>
      <c r="D1722" s="128"/>
      <c r="E1722" s="128"/>
      <c r="F1722" s="52">
        <f>SUM(F1720:F1721)</f>
        <v>35.0000328</v>
      </c>
    </row>
    <row r="1723" spans="1:6" ht="12.75">
      <c r="A1723" s="58"/>
      <c r="B1723" s="58" t="s">
        <v>379</v>
      </c>
      <c r="C1723" s="111" t="s">
        <v>103</v>
      </c>
      <c r="D1723" s="112"/>
      <c r="E1723" s="112"/>
      <c r="F1723" s="112"/>
    </row>
    <row r="1724" spans="1:6" ht="12.75">
      <c r="A1724" s="91"/>
      <c r="B1724" s="92" t="s">
        <v>737</v>
      </c>
      <c r="C1724" s="89" t="s">
        <v>577</v>
      </c>
      <c r="D1724" s="113">
        <v>0.52</v>
      </c>
      <c r="E1724" s="72">
        <v>7.52</v>
      </c>
      <c r="F1724" s="21">
        <f>PRODUCT(D1724*E1724)</f>
        <v>3.9104000000000001</v>
      </c>
    </row>
    <row r="1725" spans="1:6" ht="12.75">
      <c r="A1725" s="91"/>
      <c r="B1725" s="92" t="s">
        <v>738</v>
      </c>
      <c r="C1725" s="89" t="s">
        <v>577</v>
      </c>
      <c r="D1725" s="113">
        <v>0.52</v>
      </c>
      <c r="E1725" s="72">
        <v>3.5</v>
      </c>
      <c r="F1725" s="21">
        <f>PRODUCT(D1725*E1725)</f>
        <v>1.82</v>
      </c>
    </row>
    <row r="1726" spans="1:6" ht="12.75">
      <c r="A1726" s="91"/>
      <c r="B1726" s="92" t="s">
        <v>754</v>
      </c>
      <c r="C1726" s="89" t="s">
        <v>634</v>
      </c>
      <c r="D1726" s="113">
        <v>1</v>
      </c>
      <c r="E1726" s="93">
        <v>21.46</v>
      </c>
      <c r="F1726" s="21">
        <f>PRODUCT(D1726*E1726)</f>
        <v>21.46</v>
      </c>
    </row>
    <row r="1727" spans="1:6" ht="12.75">
      <c r="A1727" s="91"/>
      <c r="B1727" s="92" t="s">
        <v>755</v>
      </c>
      <c r="C1727" s="89" t="s">
        <v>634</v>
      </c>
      <c r="D1727" s="113">
        <v>1</v>
      </c>
      <c r="E1727" s="93">
        <v>2.6</v>
      </c>
      <c r="F1727" s="21">
        <f>PRODUCT(D1727*E1727)</f>
        <v>2.6</v>
      </c>
    </row>
    <row r="1728" spans="1:6" ht="12.75">
      <c r="A1728" s="128" t="s">
        <v>571</v>
      </c>
      <c r="B1728" s="128"/>
      <c r="C1728" s="128"/>
      <c r="D1728" s="128"/>
      <c r="E1728" s="128"/>
      <c r="F1728" s="104">
        <f>SUM(F1724:F1725)</f>
        <v>5.7304000000000004</v>
      </c>
    </row>
    <row r="1729" spans="1:6" ht="12.75">
      <c r="A1729" s="128" t="s">
        <v>572</v>
      </c>
      <c r="B1729" s="128"/>
      <c r="C1729" s="128"/>
      <c r="D1729" s="128"/>
      <c r="E1729" s="128"/>
      <c r="F1729" s="104">
        <f>SUM(F1726:F1727)</f>
        <v>24.060000000000002</v>
      </c>
    </row>
    <row r="1730" spans="1:6" ht="12.75">
      <c r="A1730" s="128" t="s">
        <v>573</v>
      </c>
      <c r="B1730" s="128"/>
      <c r="C1730" s="128"/>
      <c r="D1730" s="128"/>
      <c r="E1730" s="128"/>
      <c r="F1730" s="104">
        <f>SUM(F1728:F1729)</f>
        <v>29.790400000000002</v>
      </c>
    </row>
    <row r="1731" spans="1:6" ht="12.75">
      <c r="A1731" s="128" t="s">
        <v>574</v>
      </c>
      <c r="B1731" s="128"/>
      <c r="C1731" s="128"/>
      <c r="D1731" s="128"/>
      <c r="E1731" s="128"/>
      <c r="F1731" s="52">
        <f>PRODUCT(F1728*1.307)</f>
        <v>7.4896327999999999</v>
      </c>
    </row>
    <row r="1732" spans="1:6" ht="12.75">
      <c r="A1732" s="128" t="s">
        <v>740</v>
      </c>
      <c r="B1732" s="128"/>
      <c r="C1732" s="128"/>
      <c r="D1732" s="128"/>
      <c r="E1732" s="128"/>
      <c r="F1732" s="52">
        <f>SUM(F1730:F1731)</f>
        <v>37.280032800000001</v>
      </c>
    </row>
    <row r="1733" spans="1:6" ht="12.75">
      <c r="A1733" s="58"/>
      <c r="B1733" s="58" t="s">
        <v>381</v>
      </c>
      <c r="C1733" s="111" t="s">
        <v>103</v>
      </c>
      <c r="D1733" s="112"/>
      <c r="E1733" s="112"/>
      <c r="F1733" s="112"/>
    </row>
    <row r="1734" spans="1:6" ht="12.75">
      <c r="A1734" s="91"/>
      <c r="B1734" s="92" t="s">
        <v>737</v>
      </c>
      <c r="C1734" s="89" t="s">
        <v>577</v>
      </c>
      <c r="D1734" s="113">
        <v>0.55000000000000004</v>
      </c>
      <c r="E1734" s="72">
        <v>7.52</v>
      </c>
      <c r="F1734" s="21">
        <f>PRODUCT(D1734*E1734)</f>
        <v>4.1360000000000001</v>
      </c>
    </row>
    <row r="1735" spans="1:6" ht="12.75">
      <c r="A1735" s="91"/>
      <c r="B1735" s="92" t="s">
        <v>738</v>
      </c>
      <c r="C1735" s="89" t="s">
        <v>577</v>
      </c>
      <c r="D1735" s="113">
        <v>0.55000000000000004</v>
      </c>
      <c r="E1735" s="72">
        <v>3.5</v>
      </c>
      <c r="F1735" s="21">
        <f>PRODUCT(D1735*E1735)</f>
        <v>1.9250000000000003</v>
      </c>
    </row>
    <row r="1736" spans="1:6" ht="12.75">
      <c r="A1736" s="91"/>
      <c r="B1736" s="92" t="s">
        <v>756</v>
      </c>
      <c r="C1736" s="89" t="s">
        <v>634</v>
      </c>
      <c r="D1736" s="113">
        <v>1</v>
      </c>
      <c r="E1736" s="93">
        <v>3.42</v>
      </c>
      <c r="F1736" s="21">
        <f>PRODUCT(D1736*E1736)</f>
        <v>3.42</v>
      </c>
    </row>
    <row r="1737" spans="1:6" ht="12.75">
      <c r="A1737" s="91"/>
      <c r="B1737" s="92" t="s">
        <v>757</v>
      </c>
      <c r="C1737" s="89" t="s">
        <v>634</v>
      </c>
      <c r="D1737" s="113">
        <v>1</v>
      </c>
      <c r="E1737" s="93">
        <v>2.78</v>
      </c>
      <c r="F1737" s="21">
        <f>PRODUCT(D1737*E1737)</f>
        <v>2.78</v>
      </c>
    </row>
    <row r="1738" spans="1:6" ht="12.75">
      <c r="A1738" s="128" t="s">
        <v>571</v>
      </c>
      <c r="B1738" s="128"/>
      <c r="C1738" s="128"/>
      <c r="D1738" s="128"/>
      <c r="E1738" s="128"/>
      <c r="F1738" s="104">
        <f>SUM(F1734:F1735)</f>
        <v>6.0609999999999999</v>
      </c>
    </row>
    <row r="1739" spans="1:6" ht="12.75">
      <c r="A1739" s="128" t="s">
        <v>572</v>
      </c>
      <c r="B1739" s="128"/>
      <c r="C1739" s="128"/>
      <c r="D1739" s="128"/>
      <c r="E1739" s="128"/>
      <c r="F1739" s="104">
        <f>SUM(F1736:F1737)</f>
        <v>6.1999999999999993</v>
      </c>
    </row>
    <row r="1740" spans="1:6" ht="12.75">
      <c r="A1740" s="128" t="s">
        <v>573</v>
      </c>
      <c r="B1740" s="128"/>
      <c r="C1740" s="128"/>
      <c r="D1740" s="128"/>
      <c r="E1740" s="128"/>
      <c r="F1740" s="104">
        <f>SUM(F1738:F1739)</f>
        <v>12.260999999999999</v>
      </c>
    </row>
    <row r="1741" spans="1:6" ht="12.75">
      <c r="A1741" s="128" t="s">
        <v>574</v>
      </c>
      <c r="B1741" s="128"/>
      <c r="C1741" s="128"/>
      <c r="D1741" s="128"/>
      <c r="E1741" s="128"/>
      <c r="F1741" s="52">
        <f>PRODUCT(F1738*1.307)</f>
        <v>7.9217269999999997</v>
      </c>
    </row>
    <row r="1742" spans="1:6" ht="12.75">
      <c r="A1742" s="128" t="s">
        <v>740</v>
      </c>
      <c r="B1742" s="128"/>
      <c r="C1742" s="128"/>
      <c r="D1742" s="128"/>
      <c r="E1742" s="128"/>
      <c r="F1742" s="52">
        <f>SUM(F1740:F1741)</f>
        <v>20.182727</v>
      </c>
    </row>
    <row r="1743" spans="1:6" ht="12.75">
      <c r="A1743" s="58"/>
      <c r="B1743" s="58" t="s">
        <v>383</v>
      </c>
      <c r="C1743" s="111" t="s">
        <v>103</v>
      </c>
      <c r="D1743" s="112"/>
      <c r="E1743" s="112"/>
      <c r="F1743" s="112"/>
    </row>
    <row r="1744" spans="1:6" ht="12.75">
      <c r="A1744" s="91"/>
      <c r="B1744" s="92" t="s">
        <v>737</v>
      </c>
      <c r="C1744" s="89" t="s">
        <v>577</v>
      </c>
      <c r="D1744" s="113">
        <v>0.55000000000000004</v>
      </c>
      <c r="E1744" s="72">
        <v>7.52</v>
      </c>
      <c r="F1744" s="21">
        <f>PRODUCT(D1744*E1744)</f>
        <v>4.1360000000000001</v>
      </c>
    </row>
    <row r="1745" spans="1:6" ht="12.75">
      <c r="A1745" s="91"/>
      <c r="B1745" s="92" t="s">
        <v>738</v>
      </c>
      <c r="C1745" s="89" t="s">
        <v>577</v>
      </c>
      <c r="D1745" s="113">
        <v>0.55000000000000004</v>
      </c>
      <c r="E1745" s="72">
        <v>3.5</v>
      </c>
      <c r="F1745" s="21">
        <f>PRODUCT(D1745*E1745)</f>
        <v>1.9250000000000003</v>
      </c>
    </row>
    <row r="1746" spans="1:6" ht="12.75">
      <c r="A1746" s="91"/>
      <c r="B1746" s="92" t="s">
        <v>758</v>
      </c>
      <c r="C1746" s="89" t="s">
        <v>634</v>
      </c>
      <c r="D1746" s="113">
        <v>1</v>
      </c>
      <c r="E1746" s="93">
        <v>31.01</v>
      </c>
      <c r="F1746" s="21">
        <f>PRODUCT(D1746*E1746)</f>
        <v>31.01</v>
      </c>
    </row>
    <row r="1747" spans="1:6" ht="12.75">
      <c r="A1747" s="91"/>
      <c r="B1747" s="92" t="s">
        <v>759</v>
      </c>
      <c r="C1747" s="89" t="s">
        <v>634</v>
      </c>
      <c r="D1747" s="113">
        <v>1</v>
      </c>
      <c r="E1747" s="93">
        <v>2.8</v>
      </c>
      <c r="F1747" s="21">
        <f>PRODUCT(D1747*E1747)</f>
        <v>2.8</v>
      </c>
    </row>
    <row r="1748" spans="1:6" ht="12.75">
      <c r="A1748" s="128" t="s">
        <v>571</v>
      </c>
      <c r="B1748" s="128"/>
      <c r="C1748" s="128"/>
      <c r="D1748" s="128"/>
      <c r="E1748" s="128"/>
      <c r="F1748" s="104">
        <f>SUM(F1744:F1745)</f>
        <v>6.0609999999999999</v>
      </c>
    </row>
    <row r="1749" spans="1:6" ht="12.75">
      <c r="A1749" s="128" t="s">
        <v>572</v>
      </c>
      <c r="B1749" s="128"/>
      <c r="C1749" s="128"/>
      <c r="D1749" s="128"/>
      <c r="E1749" s="128"/>
      <c r="F1749" s="104">
        <f>SUM(F1746:F1747)</f>
        <v>33.81</v>
      </c>
    </row>
    <row r="1750" spans="1:6" ht="12.75">
      <c r="A1750" s="128" t="s">
        <v>573</v>
      </c>
      <c r="B1750" s="128"/>
      <c r="C1750" s="128"/>
      <c r="D1750" s="128"/>
      <c r="E1750" s="128"/>
      <c r="F1750" s="104">
        <f>SUM(F1748:F1749)</f>
        <v>39.871000000000002</v>
      </c>
    </row>
    <row r="1751" spans="1:6" ht="12.75">
      <c r="A1751" s="128" t="s">
        <v>574</v>
      </c>
      <c r="B1751" s="128"/>
      <c r="C1751" s="128"/>
      <c r="D1751" s="128"/>
      <c r="E1751" s="128"/>
      <c r="F1751" s="52">
        <f>PRODUCT(F1748*1.307)</f>
        <v>7.9217269999999997</v>
      </c>
    </row>
    <row r="1752" spans="1:6" ht="12.75">
      <c r="A1752" s="128" t="s">
        <v>740</v>
      </c>
      <c r="B1752" s="128"/>
      <c r="C1752" s="128"/>
      <c r="D1752" s="128"/>
      <c r="E1752" s="128"/>
      <c r="F1752" s="52">
        <f>SUM(F1750:F1751)</f>
        <v>47.792726999999999</v>
      </c>
    </row>
    <row r="1753" spans="1:6" ht="12.75">
      <c r="A1753" s="58"/>
      <c r="B1753" s="58" t="s">
        <v>385</v>
      </c>
      <c r="C1753" s="111" t="s">
        <v>103</v>
      </c>
      <c r="D1753" s="112"/>
      <c r="E1753" s="112"/>
      <c r="F1753" s="112"/>
    </row>
    <row r="1754" spans="1:6" ht="12.75">
      <c r="A1754" s="91"/>
      <c r="B1754" s="92" t="s">
        <v>737</v>
      </c>
      <c r="C1754" s="89" t="s">
        <v>577</v>
      </c>
      <c r="D1754" s="113">
        <v>0.7</v>
      </c>
      <c r="E1754" s="72">
        <v>7.52</v>
      </c>
      <c r="F1754" s="21">
        <f>PRODUCT(D1754*E1754)</f>
        <v>5.2639999999999993</v>
      </c>
    </row>
    <row r="1755" spans="1:6" ht="12.75">
      <c r="A1755" s="91"/>
      <c r="B1755" s="92" t="s">
        <v>738</v>
      </c>
      <c r="C1755" s="89" t="s">
        <v>577</v>
      </c>
      <c r="D1755" s="113">
        <v>0.7</v>
      </c>
      <c r="E1755" s="72">
        <v>3.5</v>
      </c>
      <c r="F1755" s="21">
        <f>PRODUCT(D1755*E1755)</f>
        <v>2.4499999999999997</v>
      </c>
    </row>
    <row r="1756" spans="1:6" ht="12.75">
      <c r="A1756" s="91"/>
      <c r="B1756" s="92" t="s">
        <v>760</v>
      </c>
      <c r="C1756" s="89" t="s">
        <v>634</v>
      </c>
      <c r="D1756" s="113">
        <v>1</v>
      </c>
      <c r="E1756" s="93">
        <v>51.66</v>
      </c>
      <c r="F1756" s="21">
        <f>PRODUCT(D1756*E1756)</f>
        <v>51.66</v>
      </c>
    </row>
    <row r="1757" spans="1:6" ht="12.75">
      <c r="A1757" s="91"/>
      <c r="B1757" s="92" t="s">
        <v>761</v>
      </c>
      <c r="C1757" s="89" t="s">
        <v>634</v>
      </c>
      <c r="D1757" s="113">
        <v>1</v>
      </c>
      <c r="E1757" s="93">
        <v>3.35</v>
      </c>
      <c r="F1757" s="21">
        <f>PRODUCT(D1757*E1757)</f>
        <v>3.35</v>
      </c>
    </row>
    <row r="1758" spans="1:6" ht="12.75">
      <c r="A1758" s="128" t="s">
        <v>571</v>
      </c>
      <c r="B1758" s="128"/>
      <c r="C1758" s="128"/>
      <c r="D1758" s="128"/>
      <c r="E1758" s="128"/>
      <c r="F1758" s="104">
        <f>SUM(F1754:F1755)</f>
        <v>7.7139999999999986</v>
      </c>
    </row>
    <row r="1759" spans="1:6" ht="12.75">
      <c r="A1759" s="128" t="s">
        <v>572</v>
      </c>
      <c r="B1759" s="128"/>
      <c r="C1759" s="128"/>
      <c r="D1759" s="128"/>
      <c r="E1759" s="128"/>
      <c r="F1759" s="104">
        <f>SUM(F1756:F1757)</f>
        <v>55.01</v>
      </c>
    </row>
    <row r="1760" spans="1:6" ht="12.75">
      <c r="A1760" s="128" t="s">
        <v>573</v>
      </c>
      <c r="B1760" s="128"/>
      <c r="C1760" s="128"/>
      <c r="D1760" s="128"/>
      <c r="E1760" s="128"/>
      <c r="F1760" s="104">
        <f>SUM(F1758:F1759)</f>
        <v>62.723999999999997</v>
      </c>
    </row>
    <row r="1761" spans="1:6" ht="12.75">
      <c r="A1761" s="128" t="s">
        <v>574</v>
      </c>
      <c r="B1761" s="128"/>
      <c r="C1761" s="128"/>
      <c r="D1761" s="128"/>
      <c r="E1761" s="128"/>
      <c r="F1761" s="52">
        <f>PRODUCT(F1758*1.307)</f>
        <v>10.082197999999998</v>
      </c>
    </row>
    <row r="1762" spans="1:6" ht="12.75">
      <c r="A1762" s="128" t="s">
        <v>740</v>
      </c>
      <c r="B1762" s="128"/>
      <c r="C1762" s="128"/>
      <c r="D1762" s="128"/>
      <c r="E1762" s="128"/>
      <c r="F1762" s="52">
        <f>SUM(F1760:F1761)</f>
        <v>72.806197999999995</v>
      </c>
    </row>
    <row r="1763" spans="1:6" ht="12.75">
      <c r="A1763" s="58"/>
      <c r="B1763" s="58" t="s">
        <v>387</v>
      </c>
      <c r="C1763" s="111" t="s">
        <v>83</v>
      </c>
      <c r="D1763" s="112"/>
      <c r="E1763" s="112"/>
      <c r="F1763" s="112"/>
    </row>
    <row r="1764" spans="1:6" ht="12.75">
      <c r="A1764" s="91"/>
      <c r="B1764" s="92" t="s">
        <v>737</v>
      </c>
      <c r="C1764" s="89" t="s">
        <v>577</v>
      </c>
      <c r="D1764" s="113">
        <v>0.6</v>
      </c>
      <c r="E1764" s="72">
        <v>7.52</v>
      </c>
      <c r="F1764" s="21">
        <f>PRODUCT(D1764*E1764)</f>
        <v>4.5119999999999996</v>
      </c>
    </row>
    <row r="1765" spans="1:6" ht="12.75">
      <c r="A1765" s="91"/>
      <c r="B1765" s="92" t="s">
        <v>738</v>
      </c>
      <c r="C1765" s="89" t="s">
        <v>577</v>
      </c>
      <c r="D1765" s="113">
        <v>0.6</v>
      </c>
      <c r="E1765" s="72">
        <v>3.5</v>
      </c>
      <c r="F1765" s="21">
        <f>PRODUCT(D1765*E1765)</f>
        <v>2.1</v>
      </c>
    </row>
    <row r="1766" spans="1:6" ht="12.75">
      <c r="A1766" s="91"/>
      <c r="B1766" s="92" t="s">
        <v>762</v>
      </c>
      <c r="C1766" s="89" t="s">
        <v>739</v>
      </c>
      <c r="D1766" s="113">
        <v>1</v>
      </c>
      <c r="E1766" s="93">
        <v>1.82</v>
      </c>
      <c r="F1766" s="21">
        <f>PRODUCT(D1766*E1766)</f>
        <v>1.82</v>
      </c>
    </row>
    <row r="1767" spans="1:6" ht="12.75">
      <c r="A1767" s="128" t="s">
        <v>571</v>
      </c>
      <c r="B1767" s="128"/>
      <c r="C1767" s="128"/>
      <c r="D1767" s="128"/>
      <c r="E1767" s="128"/>
      <c r="F1767" s="104">
        <f>SUM(F1764:F1765)</f>
        <v>6.6120000000000001</v>
      </c>
    </row>
    <row r="1768" spans="1:6" ht="12.75">
      <c r="A1768" s="128" t="s">
        <v>572</v>
      </c>
      <c r="B1768" s="128"/>
      <c r="C1768" s="128"/>
      <c r="D1768" s="128"/>
      <c r="E1768" s="128"/>
      <c r="F1768" s="104">
        <f>SUM(F1766)</f>
        <v>1.82</v>
      </c>
    </row>
    <row r="1769" spans="1:6" ht="12.75">
      <c r="A1769" s="128" t="s">
        <v>573</v>
      </c>
      <c r="B1769" s="128"/>
      <c r="C1769" s="128"/>
      <c r="D1769" s="128"/>
      <c r="E1769" s="128"/>
      <c r="F1769" s="104">
        <f>SUM(F1767:F1768)</f>
        <v>8.4320000000000004</v>
      </c>
    </row>
    <row r="1770" spans="1:6" ht="12.75">
      <c r="A1770" s="128" t="s">
        <v>574</v>
      </c>
      <c r="B1770" s="128"/>
      <c r="C1770" s="128"/>
      <c r="D1770" s="128"/>
      <c r="E1770" s="128"/>
      <c r="F1770" s="52">
        <f>PRODUCT(F1767*1.307)</f>
        <v>8.6418839999999992</v>
      </c>
    </row>
    <row r="1771" spans="1:6" ht="12.75">
      <c r="A1771" s="128" t="s">
        <v>740</v>
      </c>
      <c r="B1771" s="128"/>
      <c r="C1771" s="128"/>
      <c r="D1771" s="128"/>
      <c r="E1771" s="128"/>
      <c r="F1771" s="52">
        <f>SUM(F1769:F1770)</f>
        <v>17.073884</v>
      </c>
    </row>
    <row r="1772" spans="1:6" ht="12.75">
      <c r="A1772" s="58"/>
      <c r="B1772" s="58" t="s">
        <v>389</v>
      </c>
      <c r="C1772" s="111" t="s">
        <v>83</v>
      </c>
      <c r="D1772" s="112"/>
      <c r="E1772" s="112"/>
      <c r="F1772" s="112"/>
    </row>
    <row r="1773" spans="1:6" ht="12.75">
      <c r="A1773" s="91"/>
      <c r="B1773" s="92" t="s">
        <v>737</v>
      </c>
      <c r="C1773" s="89" t="s">
        <v>577</v>
      </c>
      <c r="D1773" s="113">
        <v>0.6</v>
      </c>
      <c r="E1773" s="72">
        <v>7.52</v>
      </c>
      <c r="F1773" s="21">
        <f>PRODUCT(D1773*E1773)</f>
        <v>4.5119999999999996</v>
      </c>
    </row>
    <row r="1774" spans="1:6" ht="12.75">
      <c r="A1774" s="91"/>
      <c r="B1774" s="92" t="s">
        <v>738</v>
      </c>
      <c r="C1774" s="89" t="s">
        <v>577</v>
      </c>
      <c r="D1774" s="113">
        <v>0.6</v>
      </c>
      <c r="E1774" s="72">
        <v>3.5</v>
      </c>
      <c r="F1774" s="21">
        <f>PRODUCT(D1774*E1774)</f>
        <v>2.1</v>
      </c>
    </row>
    <row r="1775" spans="1:6" ht="12.75">
      <c r="A1775" s="91"/>
      <c r="B1775" s="92" t="s">
        <v>763</v>
      </c>
      <c r="C1775" s="89" t="s">
        <v>739</v>
      </c>
      <c r="D1775" s="113">
        <v>1</v>
      </c>
      <c r="E1775" s="93">
        <v>1.99</v>
      </c>
      <c r="F1775" s="21">
        <f>PRODUCT(D1775*E1775)</f>
        <v>1.99</v>
      </c>
    </row>
    <row r="1776" spans="1:6" ht="12.75">
      <c r="A1776" s="128" t="s">
        <v>571</v>
      </c>
      <c r="B1776" s="128"/>
      <c r="C1776" s="128"/>
      <c r="D1776" s="128"/>
      <c r="E1776" s="128"/>
      <c r="F1776" s="104">
        <f>SUM(F1773:F1774)</f>
        <v>6.6120000000000001</v>
      </c>
    </row>
    <row r="1777" spans="1:6" ht="12.75">
      <c r="A1777" s="128" t="s">
        <v>572</v>
      </c>
      <c r="B1777" s="128"/>
      <c r="C1777" s="128"/>
      <c r="D1777" s="128"/>
      <c r="E1777" s="128"/>
      <c r="F1777" s="104">
        <f>SUM(F1775)</f>
        <v>1.99</v>
      </c>
    </row>
    <row r="1778" spans="1:6" ht="12.75">
      <c r="A1778" s="128" t="s">
        <v>573</v>
      </c>
      <c r="B1778" s="128"/>
      <c r="C1778" s="128"/>
      <c r="D1778" s="128"/>
      <c r="E1778" s="128"/>
      <c r="F1778" s="104">
        <f>SUM(F1776:F1777)</f>
        <v>8.6020000000000003</v>
      </c>
    </row>
    <row r="1779" spans="1:6" ht="12.75">
      <c r="A1779" s="128" t="s">
        <v>574</v>
      </c>
      <c r="B1779" s="128"/>
      <c r="C1779" s="128"/>
      <c r="D1779" s="128"/>
      <c r="E1779" s="128"/>
      <c r="F1779" s="52">
        <f>PRODUCT(F1776*1.307)</f>
        <v>8.6418839999999992</v>
      </c>
    </row>
    <row r="1780" spans="1:6" ht="12.75">
      <c r="A1780" s="128" t="s">
        <v>740</v>
      </c>
      <c r="B1780" s="128"/>
      <c r="C1780" s="128"/>
      <c r="D1780" s="128"/>
      <c r="E1780" s="128"/>
      <c r="F1780" s="52">
        <f>SUM(F1778:F1779)</f>
        <v>17.243884000000001</v>
      </c>
    </row>
    <row r="1781" spans="1:6" ht="12.75">
      <c r="A1781" s="58"/>
      <c r="B1781" s="58" t="s">
        <v>391</v>
      </c>
      <c r="C1781" s="111" t="s">
        <v>83</v>
      </c>
      <c r="D1781" s="112"/>
      <c r="E1781" s="112"/>
      <c r="F1781" s="112"/>
    </row>
    <row r="1782" spans="1:6" ht="12.75">
      <c r="A1782" s="91"/>
      <c r="B1782" s="92" t="s">
        <v>737</v>
      </c>
      <c r="C1782" s="89" t="s">
        <v>577</v>
      </c>
      <c r="D1782" s="113">
        <v>0.6</v>
      </c>
      <c r="E1782" s="72">
        <v>7.52</v>
      </c>
      <c r="F1782" s="21">
        <f>PRODUCT(D1782*E1782)</f>
        <v>4.5119999999999996</v>
      </c>
    </row>
    <row r="1783" spans="1:6" ht="12.75">
      <c r="A1783" s="91"/>
      <c r="B1783" s="92" t="s">
        <v>738</v>
      </c>
      <c r="C1783" s="89" t="s">
        <v>577</v>
      </c>
      <c r="D1783" s="113">
        <v>0.6</v>
      </c>
      <c r="E1783" s="72">
        <v>3.5</v>
      </c>
      <c r="F1783" s="21">
        <f>PRODUCT(D1783*E1783)</f>
        <v>2.1</v>
      </c>
    </row>
    <row r="1784" spans="1:6" ht="12.75">
      <c r="A1784" s="91"/>
      <c r="B1784" s="92" t="s">
        <v>764</v>
      </c>
      <c r="C1784" s="89" t="s">
        <v>739</v>
      </c>
      <c r="D1784" s="113">
        <v>1</v>
      </c>
      <c r="E1784" s="93">
        <v>2.41</v>
      </c>
      <c r="F1784" s="21">
        <f>PRODUCT(D1784*E1784)</f>
        <v>2.41</v>
      </c>
    </row>
    <row r="1785" spans="1:6" ht="12.75">
      <c r="A1785" s="128" t="s">
        <v>571</v>
      </c>
      <c r="B1785" s="128"/>
      <c r="C1785" s="128"/>
      <c r="D1785" s="128"/>
      <c r="E1785" s="128"/>
      <c r="F1785" s="104">
        <f>SUM(F1782:F1783)</f>
        <v>6.6120000000000001</v>
      </c>
    </row>
    <row r="1786" spans="1:6" ht="12.75">
      <c r="A1786" s="128" t="s">
        <v>572</v>
      </c>
      <c r="B1786" s="128"/>
      <c r="C1786" s="128"/>
      <c r="D1786" s="128"/>
      <c r="E1786" s="128"/>
      <c r="F1786" s="104">
        <f>SUM(F1784)</f>
        <v>2.41</v>
      </c>
    </row>
    <row r="1787" spans="1:6" ht="12.75">
      <c r="A1787" s="128" t="s">
        <v>573</v>
      </c>
      <c r="B1787" s="128"/>
      <c r="C1787" s="128"/>
      <c r="D1787" s="128"/>
      <c r="E1787" s="128"/>
      <c r="F1787" s="104">
        <f>SUM(F1785:F1786)</f>
        <v>9.0220000000000002</v>
      </c>
    </row>
    <row r="1788" spans="1:6" ht="12.75">
      <c r="A1788" s="128" t="s">
        <v>574</v>
      </c>
      <c r="B1788" s="128"/>
      <c r="C1788" s="128"/>
      <c r="D1788" s="128"/>
      <c r="E1788" s="128"/>
      <c r="F1788" s="52">
        <f>PRODUCT(F1785*1.307)</f>
        <v>8.6418839999999992</v>
      </c>
    </row>
    <row r="1789" spans="1:6" ht="12.75">
      <c r="A1789" s="128" t="s">
        <v>740</v>
      </c>
      <c r="B1789" s="128"/>
      <c r="C1789" s="128"/>
      <c r="D1789" s="128"/>
      <c r="E1789" s="128"/>
      <c r="F1789" s="52">
        <f>SUM(F1787:F1788)</f>
        <v>17.663883999999999</v>
      </c>
    </row>
    <row r="1790" spans="1:6" ht="12.75">
      <c r="A1790" s="58"/>
      <c r="B1790" s="58" t="s">
        <v>393</v>
      </c>
      <c r="C1790" s="111" t="s">
        <v>83</v>
      </c>
      <c r="D1790" s="112"/>
      <c r="E1790" s="112"/>
      <c r="F1790" s="112"/>
    </row>
    <row r="1791" spans="1:6" ht="12.75">
      <c r="A1791" s="91"/>
      <c r="B1791" s="92" t="s">
        <v>737</v>
      </c>
      <c r="C1791" s="89" t="s">
        <v>577</v>
      </c>
      <c r="D1791" s="113">
        <v>0.65</v>
      </c>
      <c r="E1791" s="72">
        <v>7.52</v>
      </c>
      <c r="F1791" s="21">
        <f>PRODUCT(D1791*E1791)</f>
        <v>4.8879999999999999</v>
      </c>
    </row>
    <row r="1792" spans="1:6" ht="12.75">
      <c r="A1792" s="91"/>
      <c r="B1792" s="92" t="s">
        <v>738</v>
      </c>
      <c r="C1792" s="89" t="s">
        <v>577</v>
      </c>
      <c r="D1792" s="113">
        <v>0.65</v>
      </c>
      <c r="E1792" s="72">
        <v>3.5</v>
      </c>
      <c r="F1792" s="21">
        <f>PRODUCT(D1792*E1792)</f>
        <v>2.2749999999999999</v>
      </c>
    </row>
    <row r="1793" spans="1:6" ht="12.75">
      <c r="A1793" s="91"/>
      <c r="B1793" s="92" t="s">
        <v>765</v>
      </c>
      <c r="C1793" s="89" t="s">
        <v>739</v>
      </c>
      <c r="D1793" s="113">
        <v>1</v>
      </c>
      <c r="E1793" s="93">
        <v>3.19</v>
      </c>
      <c r="F1793" s="21">
        <f>PRODUCT(D1793*E1793)</f>
        <v>3.19</v>
      </c>
    </row>
    <row r="1794" spans="1:6" ht="12.75">
      <c r="A1794" s="128" t="s">
        <v>571</v>
      </c>
      <c r="B1794" s="128"/>
      <c r="C1794" s="128"/>
      <c r="D1794" s="128"/>
      <c r="E1794" s="128"/>
      <c r="F1794" s="104">
        <f>SUM(F1791:F1792)</f>
        <v>7.1630000000000003</v>
      </c>
    </row>
    <row r="1795" spans="1:6" ht="12.75">
      <c r="A1795" s="128" t="s">
        <v>572</v>
      </c>
      <c r="B1795" s="128"/>
      <c r="C1795" s="128"/>
      <c r="D1795" s="128"/>
      <c r="E1795" s="128"/>
      <c r="F1795" s="104">
        <f>SUM(F1793)</f>
        <v>3.19</v>
      </c>
    </row>
    <row r="1796" spans="1:6" ht="12.75">
      <c r="A1796" s="128" t="s">
        <v>573</v>
      </c>
      <c r="B1796" s="128"/>
      <c r="C1796" s="128"/>
      <c r="D1796" s="128"/>
      <c r="E1796" s="128"/>
      <c r="F1796" s="104">
        <f>SUM(F1794:F1795)</f>
        <v>10.353</v>
      </c>
    </row>
    <row r="1797" spans="1:6" ht="12.75">
      <c r="A1797" s="128" t="s">
        <v>574</v>
      </c>
      <c r="B1797" s="128"/>
      <c r="C1797" s="128"/>
      <c r="D1797" s="128"/>
      <c r="E1797" s="128"/>
      <c r="F1797" s="52">
        <f>PRODUCT(F1794*1.307)</f>
        <v>9.3620409999999996</v>
      </c>
    </row>
    <row r="1798" spans="1:6" ht="12.75">
      <c r="A1798" s="128" t="s">
        <v>740</v>
      </c>
      <c r="B1798" s="128"/>
      <c r="C1798" s="128"/>
      <c r="D1798" s="128"/>
      <c r="E1798" s="128"/>
      <c r="F1798" s="52">
        <f>SUM(F1796:F1797)</f>
        <v>19.715040999999999</v>
      </c>
    </row>
    <row r="1799" spans="1:6" ht="12.75">
      <c r="A1799" s="58"/>
      <c r="B1799" s="58" t="s">
        <v>395</v>
      </c>
      <c r="C1799" s="111" t="s">
        <v>83</v>
      </c>
      <c r="D1799" s="112"/>
      <c r="E1799" s="112"/>
      <c r="F1799" s="112"/>
    </row>
    <row r="1800" spans="1:6" ht="12.75">
      <c r="A1800" s="91"/>
      <c r="B1800" s="92" t="s">
        <v>737</v>
      </c>
      <c r="C1800" s="89" t="s">
        <v>577</v>
      </c>
      <c r="D1800" s="113">
        <v>0.65</v>
      </c>
      <c r="E1800" s="72">
        <v>7.52</v>
      </c>
      <c r="F1800" s="21">
        <f>PRODUCT(D1800*E1800)</f>
        <v>4.8879999999999999</v>
      </c>
    </row>
    <row r="1801" spans="1:6" ht="12.75">
      <c r="A1801" s="91"/>
      <c r="B1801" s="92" t="s">
        <v>738</v>
      </c>
      <c r="C1801" s="89" t="s">
        <v>577</v>
      </c>
      <c r="D1801" s="113">
        <v>0.65</v>
      </c>
      <c r="E1801" s="72">
        <v>3.5</v>
      </c>
      <c r="F1801" s="21">
        <f>PRODUCT(D1801*E1801)</f>
        <v>2.2749999999999999</v>
      </c>
    </row>
    <row r="1802" spans="1:6" ht="12.75">
      <c r="A1802" s="91"/>
      <c r="B1802" s="92" t="s">
        <v>766</v>
      </c>
      <c r="C1802" s="89" t="s">
        <v>739</v>
      </c>
      <c r="D1802" s="113">
        <v>1</v>
      </c>
      <c r="E1802" s="93">
        <v>3.61</v>
      </c>
      <c r="F1802" s="21">
        <f>PRODUCT(D1802*E1802)</f>
        <v>3.61</v>
      </c>
    </row>
    <row r="1803" spans="1:6" ht="12.75">
      <c r="A1803" s="128" t="s">
        <v>571</v>
      </c>
      <c r="B1803" s="128"/>
      <c r="C1803" s="128"/>
      <c r="D1803" s="128"/>
      <c r="E1803" s="128"/>
      <c r="F1803" s="104">
        <f>SUM(F1800:F1801)</f>
        <v>7.1630000000000003</v>
      </c>
    </row>
    <row r="1804" spans="1:6" ht="12.75">
      <c r="A1804" s="128" t="s">
        <v>572</v>
      </c>
      <c r="B1804" s="128"/>
      <c r="C1804" s="128"/>
      <c r="D1804" s="128"/>
      <c r="E1804" s="128"/>
      <c r="F1804" s="104">
        <f>SUM(F1802)</f>
        <v>3.61</v>
      </c>
    </row>
    <row r="1805" spans="1:6" ht="12.75">
      <c r="A1805" s="128" t="s">
        <v>573</v>
      </c>
      <c r="B1805" s="128"/>
      <c r="C1805" s="128"/>
      <c r="D1805" s="128"/>
      <c r="E1805" s="128"/>
      <c r="F1805" s="104">
        <f>SUM(F1803:F1804)</f>
        <v>10.773</v>
      </c>
    </row>
    <row r="1806" spans="1:6" ht="12.75">
      <c r="A1806" s="128" t="s">
        <v>574</v>
      </c>
      <c r="B1806" s="128"/>
      <c r="C1806" s="128"/>
      <c r="D1806" s="128"/>
      <c r="E1806" s="128"/>
      <c r="F1806" s="52">
        <f>PRODUCT(F1803*1.307)</f>
        <v>9.3620409999999996</v>
      </c>
    </row>
    <row r="1807" spans="1:6" ht="12.75">
      <c r="A1807" s="128" t="s">
        <v>740</v>
      </c>
      <c r="B1807" s="128"/>
      <c r="C1807" s="128"/>
      <c r="D1807" s="128"/>
      <c r="E1807" s="128"/>
      <c r="F1807" s="52">
        <f>SUM(F1805:F1806)</f>
        <v>20.135041000000001</v>
      </c>
    </row>
    <row r="1808" spans="1:6" ht="12.75">
      <c r="A1808" s="58"/>
      <c r="B1808" s="58" t="s">
        <v>397</v>
      </c>
      <c r="C1808" s="111" t="s">
        <v>83</v>
      </c>
      <c r="D1808" s="112"/>
      <c r="E1808" s="112"/>
      <c r="F1808" s="112"/>
    </row>
    <row r="1809" spans="1:6" ht="12.75">
      <c r="A1809" s="91"/>
      <c r="B1809" s="92" t="s">
        <v>737</v>
      </c>
      <c r="C1809" s="89" t="s">
        <v>577</v>
      </c>
      <c r="D1809" s="113">
        <v>0.65</v>
      </c>
      <c r="E1809" s="72">
        <v>7.52</v>
      </c>
      <c r="F1809" s="21">
        <f>PRODUCT(D1809*E1809)</f>
        <v>4.8879999999999999</v>
      </c>
    </row>
    <row r="1810" spans="1:6" ht="12.75">
      <c r="A1810" s="91"/>
      <c r="B1810" s="92" t="s">
        <v>738</v>
      </c>
      <c r="C1810" s="89" t="s">
        <v>577</v>
      </c>
      <c r="D1810" s="113">
        <v>0.65</v>
      </c>
      <c r="E1810" s="72">
        <v>3.5</v>
      </c>
      <c r="F1810" s="21">
        <f>PRODUCT(D1810*E1810)</f>
        <v>2.2749999999999999</v>
      </c>
    </row>
    <row r="1811" spans="1:6" ht="12.75">
      <c r="A1811" s="91"/>
      <c r="B1811" s="92" t="s">
        <v>767</v>
      </c>
      <c r="C1811" s="89" t="s">
        <v>739</v>
      </c>
      <c r="D1811" s="113">
        <v>1</v>
      </c>
      <c r="E1811" s="93">
        <v>4.3099999999999996</v>
      </c>
      <c r="F1811" s="21">
        <f>PRODUCT(D1811*E1811)</f>
        <v>4.3099999999999996</v>
      </c>
    </row>
    <row r="1812" spans="1:6" ht="12.75">
      <c r="A1812" s="128" t="s">
        <v>571</v>
      </c>
      <c r="B1812" s="128"/>
      <c r="C1812" s="128"/>
      <c r="D1812" s="128"/>
      <c r="E1812" s="128"/>
      <c r="F1812" s="104">
        <f>SUM(F1809:F1810)</f>
        <v>7.1630000000000003</v>
      </c>
    </row>
    <row r="1813" spans="1:6" ht="12.75">
      <c r="A1813" s="128" t="s">
        <v>572</v>
      </c>
      <c r="B1813" s="128"/>
      <c r="C1813" s="128"/>
      <c r="D1813" s="128"/>
      <c r="E1813" s="128"/>
      <c r="F1813" s="104">
        <f>SUM(F1811)</f>
        <v>4.3099999999999996</v>
      </c>
    </row>
    <row r="1814" spans="1:6" ht="12.75">
      <c r="A1814" s="128" t="s">
        <v>573</v>
      </c>
      <c r="B1814" s="128"/>
      <c r="C1814" s="128"/>
      <c r="D1814" s="128"/>
      <c r="E1814" s="128"/>
      <c r="F1814" s="104">
        <f>SUM(F1812:F1813)</f>
        <v>11.472999999999999</v>
      </c>
    </row>
    <row r="1815" spans="1:6" ht="12.75">
      <c r="A1815" s="128" t="s">
        <v>574</v>
      </c>
      <c r="B1815" s="128"/>
      <c r="C1815" s="128"/>
      <c r="D1815" s="128"/>
      <c r="E1815" s="128"/>
      <c r="F1815" s="52">
        <f>PRODUCT(F1812*1.307)</f>
        <v>9.3620409999999996</v>
      </c>
    </row>
    <row r="1816" spans="1:6" ht="12.75">
      <c r="A1816" s="128" t="s">
        <v>740</v>
      </c>
      <c r="B1816" s="128"/>
      <c r="C1816" s="128"/>
      <c r="D1816" s="128"/>
      <c r="E1816" s="128"/>
      <c r="F1816" s="52">
        <f>SUM(F1814:F1815)</f>
        <v>20.835040999999997</v>
      </c>
    </row>
    <row r="1817" spans="1:6" ht="12.75">
      <c r="A1817" s="58"/>
      <c r="B1817" s="58" t="s">
        <v>399</v>
      </c>
      <c r="C1817" s="111" t="s">
        <v>83</v>
      </c>
      <c r="D1817" s="112"/>
      <c r="E1817" s="112"/>
      <c r="F1817" s="112"/>
    </row>
    <row r="1818" spans="1:6" ht="12.75">
      <c r="A1818" s="91"/>
      <c r="B1818" s="92" t="s">
        <v>737</v>
      </c>
      <c r="C1818" s="89" t="s">
        <v>577</v>
      </c>
      <c r="D1818" s="113">
        <v>0.73</v>
      </c>
      <c r="E1818" s="72">
        <v>7.52</v>
      </c>
      <c r="F1818" s="21">
        <f>PRODUCT(D1818*E1818)</f>
        <v>5.4895999999999994</v>
      </c>
    </row>
    <row r="1819" spans="1:6" ht="12.75">
      <c r="A1819" s="91"/>
      <c r="B1819" s="92" t="s">
        <v>738</v>
      </c>
      <c r="C1819" s="89" t="s">
        <v>577</v>
      </c>
      <c r="D1819" s="113">
        <v>0.73</v>
      </c>
      <c r="E1819" s="72">
        <v>3.5</v>
      </c>
      <c r="F1819" s="21">
        <f>PRODUCT(D1819*E1819)</f>
        <v>2.5549999999999997</v>
      </c>
    </row>
    <row r="1820" spans="1:6" ht="12.75">
      <c r="A1820" s="91"/>
      <c r="B1820" s="92" t="s">
        <v>768</v>
      </c>
      <c r="C1820" s="89" t="s">
        <v>739</v>
      </c>
      <c r="D1820" s="113">
        <v>1</v>
      </c>
      <c r="E1820" s="93">
        <v>9.33</v>
      </c>
      <c r="F1820" s="21">
        <f>PRODUCT(D1820*E1820)</f>
        <v>9.33</v>
      </c>
    </row>
    <row r="1821" spans="1:6" ht="12.75">
      <c r="A1821" s="128" t="s">
        <v>571</v>
      </c>
      <c r="B1821" s="128"/>
      <c r="C1821" s="128"/>
      <c r="D1821" s="128"/>
      <c r="E1821" s="128"/>
      <c r="F1821" s="104">
        <f>SUM(F1818:F1819)</f>
        <v>8.0445999999999991</v>
      </c>
    </row>
    <row r="1822" spans="1:6" ht="12.75">
      <c r="A1822" s="128" t="s">
        <v>572</v>
      </c>
      <c r="B1822" s="128"/>
      <c r="C1822" s="128"/>
      <c r="D1822" s="128"/>
      <c r="E1822" s="128"/>
      <c r="F1822" s="104">
        <f>SUM(F1820)</f>
        <v>9.33</v>
      </c>
    </row>
    <row r="1823" spans="1:6" ht="12.75">
      <c r="A1823" s="128" t="s">
        <v>573</v>
      </c>
      <c r="B1823" s="128"/>
      <c r="C1823" s="128"/>
      <c r="D1823" s="128"/>
      <c r="E1823" s="128"/>
      <c r="F1823" s="104">
        <f>SUM(F1821:F1822)</f>
        <v>17.374600000000001</v>
      </c>
    </row>
    <row r="1824" spans="1:6" ht="12.75">
      <c r="A1824" s="128" t="s">
        <v>574</v>
      </c>
      <c r="B1824" s="128"/>
      <c r="C1824" s="128"/>
      <c r="D1824" s="128"/>
      <c r="E1824" s="128"/>
      <c r="F1824" s="52">
        <f>PRODUCT(F1821*1.307)</f>
        <v>10.514292199999998</v>
      </c>
    </row>
    <row r="1825" spans="1:6" ht="12.75">
      <c r="A1825" s="128" t="s">
        <v>740</v>
      </c>
      <c r="B1825" s="128"/>
      <c r="C1825" s="128"/>
      <c r="D1825" s="128"/>
      <c r="E1825" s="128"/>
      <c r="F1825" s="52">
        <f>SUM(F1823:F1824)</f>
        <v>27.888892200000001</v>
      </c>
    </row>
    <row r="1826" spans="1:6" ht="12.75">
      <c r="A1826" s="58"/>
      <c r="B1826" s="58" t="s">
        <v>401</v>
      </c>
      <c r="C1826" s="111" t="s">
        <v>83</v>
      </c>
      <c r="D1826" s="112"/>
      <c r="E1826" s="112"/>
      <c r="F1826" s="112"/>
    </row>
    <row r="1827" spans="1:6" ht="12.75">
      <c r="A1827" s="91"/>
      <c r="B1827" s="92" t="s">
        <v>737</v>
      </c>
      <c r="C1827" s="89" t="s">
        <v>577</v>
      </c>
      <c r="D1827" s="113">
        <v>0.65</v>
      </c>
      <c r="E1827" s="72">
        <v>7.52</v>
      </c>
      <c r="F1827" s="21">
        <f>PRODUCT(D1827*E1827)</f>
        <v>4.8879999999999999</v>
      </c>
    </row>
    <row r="1828" spans="1:6" ht="12.75">
      <c r="A1828" s="91"/>
      <c r="B1828" s="92" t="s">
        <v>738</v>
      </c>
      <c r="C1828" s="89" t="s">
        <v>577</v>
      </c>
      <c r="D1828" s="113">
        <v>0.65</v>
      </c>
      <c r="E1828" s="72">
        <v>3.5</v>
      </c>
      <c r="F1828" s="21">
        <f>PRODUCT(D1828*E1828)</f>
        <v>2.2749999999999999</v>
      </c>
    </row>
    <row r="1829" spans="1:6" ht="12.75">
      <c r="A1829" s="91"/>
      <c r="B1829" s="92" t="s">
        <v>769</v>
      </c>
      <c r="C1829" s="89" t="s">
        <v>739</v>
      </c>
      <c r="D1829" s="113">
        <v>1</v>
      </c>
      <c r="E1829" s="93">
        <v>2.35</v>
      </c>
      <c r="F1829" s="21">
        <f>PRODUCT(D1829*E1829)</f>
        <v>2.35</v>
      </c>
    </row>
    <row r="1830" spans="1:6" ht="12.75">
      <c r="A1830" s="128" t="s">
        <v>571</v>
      </c>
      <c r="B1830" s="128"/>
      <c r="C1830" s="128"/>
      <c r="D1830" s="128"/>
      <c r="E1830" s="128"/>
      <c r="F1830" s="104">
        <f>SUM(F1827:F1828)</f>
        <v>7.1630000000000003</v>
      </c>
    </row>
    <row r="1831" spans="1:6" ht="12.75">
      <c r="A1831" s="128" t="s">
        <v>572</v>
      </c>
      <c r="B1831" s="128"/>
      <c r="C1831" s="128"/>
      <c r="D1831" s="128"/>
      <c r="E1831" s="128"/>
      <c r="F1831" s="104">
        <f>SUM(F1829)</f>
        <v>2.35</v>
      </c>
    </row>
    <row r="1832" spans="1:6" ht="12.75">
      <c r="A1832" s="128" t="s">
        <v>573</v>
      </c>
      <c r="B1832" s="128"/>
      <c r="C1832" s="128"/>
      <c r="D1832" s="128"/>
      <c r="E1832" s="128"/>
      <c r="F1832" s="104">
        <f>SUM(F1830:F1831)</f>
        <v>9.5129999999999999</v>
      </c>
    </row>
    <row r="1833" spans="1:6" ht="12.75">
      <c r="A1833" s="128" t="s">
        <v>574</v>
      </c>
      <c r="B1833" s="128"/>
      <c r="C1833" s="128"/>
      <c r="D1833" s="128"/>
      <c r="E1833" s="128"/>
      <c r="F1833" s="52">
        <f>PRODUCT(F1830*1.307)</f>
        <v>9.3620409999999996</v>
      </c>
    </row>
    <row r="1834" spans="1:6" ht="12.75">
      <c r="A1834" s="128" t="s">
        <v>740</v>
      </c>
      <c r="B1834" s="128"/>
      <c r="C1834" s="128"/>
      <c r="D1834" s="128"/>
      <c r="E1834" s="128"/>
      <c r="F1834" s="52">
        <f>SUM(F1832:F1833)</f>
        <v>18.875041</v>
      </c>
    </row>
    <row r="1835" spans="1:6" ht="12.75">
      <c r="A1835" s="58"/>
      <c r="B1835" s="58" t="s">
        <v>403</v>
      </c>
      <c r="C1835" s="111" t="s">
        <v>83</v>
      </c>
      <c r="D1835" s="112"/>
      <c r="E1835" s="112"/>
      <c r="F1835" s="112"/>
    </row>
    <row r="1836" spans="1:6" ht="12.75">
      <c r="A1836" s="91"/>
      <c r="B1836" s="92" t="s">
        <v>737</v>
      </c>
      <c r="C1836" s="89" t="s">
        <v>577</v>
      </c>
      <c r="D1836" s="113">
        <v>0.65</v>
      </c>
      <c r="E1836" s="72">
        <v>7.52</v>
      </c>
      <c r="F1836" s="21">
        <f>PRODUCT(D1836*E1836)</f>
        <v>4.8879999999999999</v>
      </c>
    </row>
    <row r="1837" spans="1:6" ht="12.75">
      <c r="A1837" s="91"/>
      <c r="B1837" s="92" t="s">
        <v>738</v>
      </c>
      <c r="C1837" s="89" t="s">
        <v>577</v>
      </c>
      <c r="D1837" s="113">
        <v>0.65</v>
      </c>
      <c r="E1837" s="72">
        <v>3.5</v>
      </c>
      <c r="F1837" s="21">
        <f>PRODUCT(D1837*E1837)</f>
        <v>2.2749999999999999</v>
      </c>
    </row>
    <row r="1838" spans="1:6" ht="12.75">
      <c r="A1838" s="91"/>
      <c r="B1838" s="92" t="s">
        <v>770</v>
      </c>
      <c r="C1838" s="89" t="s">
        <v>739</v>
      </c>
      <c r="D1838" s="113">
        <v>1</v>
      </c>
      <c r="E1838" s="93">
        <v>3.19</v>
      </c>
      <c r="F1838" s="21">
        <f>PRODUCT(D1838*E1838)</f>
        <v>3.19</v>
      </c>
    </row>
    <row r="1839" spans="1:6" ht="12.75">
      <c r="A1839" s="128" t="s">
        <v>571</v>
      </c>
      <c r="B1839" s="128"/>
      <c r="C1839" s="128"/>
      <c r="D1839" s="128"/>
      <c r="E1839" s="128"/>
      <c r="F1839" s="104">
        <f>SUM(F1836:F1837)</f>
        <v>7.1630000000000003</v>
      </c>
    </row>
    <row r="1840" spans="1:6" ht="12.75">
      <c r="A1840" s="128" t="s">
        <v>572</v>
      </c>
      <c r="B1840" s="128"/>
      <c r="C1840" s="128"/>
      <c r="D1840" s="128"/>
      <c r="E1840" s="128"/>
      <c r="F1840" s="104">
        <f>SUM(F1838)</f>
        <v>3.19</v>
      </c>
    </row>
    <row r="1841" spans="1:6" ht="12.75">
      <c r="A1841" s="128" t="s">
        <v>573</v>
      </c>
      <c r="B1841" s="128"/>
      <c r="C1841" s="128"/>
      <c r="D1841" s="128"/>
      <c r="E1841" s="128"/>
      <c r="F1841" s="104">
        <f>SUM(F1839:F1840)</f>
        <v>10.353</v>
      </c>
    </row>
    <row r="1842" spans="1:6" ht="12.75">
      <c r="A1842" s="128" t="s">
        <v>574</v>
      </c>
      <c r="B1842" s="128"/>
      <c r="C1842" s="128"/>
      <c r="D1842" s="128"/>
      <c r="E1842" s="128"/>
      <c r="F1842" s="52">
        <f>PRODUCT(F1839*1.307)</f>
        <v>9.3620409999999996</v>
      </c>
    </row>
    <row r="1843" spans="1:6" ht="12.75">
      <c r="A1843" s="128" t="s">
        <v>740</v>
      </c>
      <c r="B1843" s="128"/>
      <c r="C1843" s="128"/>
      <c r="D1843" s="128"/>
      <c r="E1843" s="128"/>
      <c r="F1843" s="52">
        <f>SUM(F1841:F1842)</f>
        <v>19.715040999999999</v>
      </c>
    </row>
    <row r="1844" spans="1:6" ht="12.75">
      <c r="A1844" s="58"/>
      <c r="B1844" s="58" t="s">
        <v>405</v>
      </c>
      <c r="C1844" s="111" t="s">
        <v>83</v>
      </c>
      <c r="D1844" s="112"/>
      <c r="E1844" s="112"/>
      <c r="F1844" s="112"/>
    </row>
    <row r="1845" spans="1:6" ht="12.75">
      <c r="A1845" s="91"/>
      <c r="B1845" s="92" t="s">
        <v>737</v>
      </c>
      <c r="C1845" s="89" t="s">
        <v>577</v>
      </c>
      <c r="D1845" s="113">
        <v>0.65</v>
      </c>
      <c r="E1845" s="72">
        <v>7.52</v>
      </c>
      <c r="F1845" s="21">
        <f>PRODUCT(D1845*E1845)</f>
        <v>4.8879999999999999</v>
      </c>
    </row>
    <row r="1846" spans="1:6" ht="12.75">
      <c r="A1846" s="91"/>
      <c r="B1846" s="92" t="s">
        <v>738</v>
      </c>
      <c r="C1846" s="89" t="s">
        <v>577</v>
      </c>
      <c r="D1846" s="113">
        <v>0.65</v>
      </c>
      <c r="E1846" s="72">
        <v>3.5</v>
      </c>
      <c r="F1846" s="21">
        <f>PRODUCT(D1846*E1846)</f>
        <v>2.2749999999999999</v>
      </c>
    </row>
    <row r="1847" spans="1:6" ht="12.75">
      <c r="A1847" s="91"/>
      <c r="B1847" s="92" t="s">
        <v>771</v>
      </c>
      <c r="C1847" s="89" t="s">
        <v>739</v>
      </c>
      <c r="D1847" s="113">
        <v>1</v>
      </c>
      <c r="E1847" s="93">
        <v>4.88</v>
      </c>
      <c r="F1847" s="21">
        <f>PRODUCT(D1847*E1847)</f>
        <v>4.88</v>
      </c>
    </row>
    <row r="1848" spans="1:6" ht="12.75">
      <c r="A1848" s="128" t="s">
        <v>571</v>
      </c>
      <c r="B1848" s="128"/>
      <c r="C1848" s="128"/>
      <c r="D1848" s="128"/>
      <c r="E1848" s="128"/>
      <c r="F1848" s="104">
        <f>SUM(F1845:F1846)</f>
        <v>7.1630000000000003</v>
      </c>
    </row>
    <row r="1849" spans="1:6" ht="12.75">
      <c r="A1849" s="128" t="s">
        <v>572</v>
      </c>
      <c r="B1849" s="128"/>
      <c r="C1849" s="128"/>
      <c r="D1849" s="128"/>
      <c r="E1849" s="128"/>
      <c r="F1849" s="104">
        <f>SUM(F1847)</f>
        <v>4.88</v>
      </c>
    </row>
    <row r="1850" spans="1:6" ht="12.75">
      <c r="A1850" s="128" t="s">
        <v>573</v>
      </c>
      <c r="B1850" s="128"/>
      <c r="C1850" s="128"/>
      <c r="D1850" s="128"/>
      <c r="E1850" s="128"/>
      <c r="F1850" s="104">
        <f>SUM(F1848:F1849)</f>
        <v>12.042999999999999</v>
      </c>
    </row>
    <row r="1851" spans="1:6" ht="12.75">
      <c r="A1851" s="128" t="s">
        <v>574</v>
      </c>
      <c r="B1851" s="128"/>
      <c r="C1851" s="128"/>
      <c r="D1851" s="128"/>
      <c r="E1851" s="128"/>
      <c r="F1851" s="52">
        <f>PRODUCT(F1848*1.307)</f>
        <v>9.3620409999999996</v>
      </c>
    </row>
    <row r="1852" spans="1:6" ht="12.75">
      <c r="A1852" s="128" t="s">
        <v>740</v>
      </c>
      <c r="B1852" s="128"/>
      <c r="C1852" s="128"/>
      <c r="D1852" s="128"/>
      <c r="E1852" s="128"/>
      <c r="F1852" s="52">
        <f>SUM(F1850:F1851)</f>
        <v>21.405040999999997</v>
      </c>
    </row>
    <row r="1853" spans="1:6" ht="12.75">
      <c r="A1853" s="58"/>
      <c r="B1853" s="58" t="s">
        <v>407</v>
      </c>
      <c r="C1853" s="111" t="s">
        <v>83</v>
      </c>
      <c r="D1853" s="112"/>
      <c r="E1853" s="112"/>
      <c r="F1853" s="112"/>
    </row>
    <row r="1854" spans="1:6" ht="12.75">
      <c r="A1854" s="91"/>
      <c r="B1854" s="92" t="s">
        <v>737</v>
      </c>
      <c r="C1854" s="89" t="s">
        <v>577</v>
      </c>
      <c r="D1854" s="113">
        <v>0.65</v>
      </c>
      <c r="E1854" s="72">
        <v>7.52</v>
      </c>
      <c r="F1854" s="21">
        <f>PRODUCT(D1854*E1854)</f>
        <v>4.8879999999999999</v>
      </c>
    </row>
    <row r="1855" spans="1:6" ht="12.75">
      <c r="A1855" s="91"/>
      <c r="B1855" s="92" t="s">
        <v>738</v>
      </c>
      <c r="C1855" s="89" t="s">
        <v>577</v>
      </c>
      <c r="D1855" s="113">
        <v>0.65</v>
      </c>
      <c r="E1855" s="72">
        <v>3.5</v>
      </c>
      <c r="F1855" s="21">
        <f>PRODUCT(D1855*E1855)</f>
        <v>2.2749999999999999</v>
      </c>
    </row>
    <row r="1856" spans="1:6" ht="12.75">
      <c r="A1856" s="91"/>
      <c r="B1856" s="92" t="s">
        <v>772</v>
      </c>
      <c r="C1856" s="89" t="s">
        <v>739</v>
      </c>
      <c r="D1856" s="113">
        <v>1</v>
      </c>
      <c r="E1856" s="93">
        <v>7.29</v>
      </c>
      <c r="F1856" s="21">
        <f>PRODUCT(D1856*E1856)</f>
        <v>7.29</v>
      </c>
    </row>
    <row r="1857" spans="1:6" ht="12.75">
      <c r="A1857" s="128" t="s">
        <v>571</v>
      </c>
      <c r="B1857" s="128"/>
      <c r="C1857" s="128"/>
      <c r="D1857" s="128"/>
      <c r="E1857" s="128"/>
      <c r="F1857" s="104">
        <f>SUM(F1854:F1855)</f>
        <v>7.1630000000000003</v>
      </c>
    </row>
    <row r="1858" spans="1:6" ht="12.75">
      <c r="A1858" s="128" t="s">
        <v>572</v>
      </c>
      <c r="B1858" s="128"/>
      <c r="C1858" s="128"/>
      <c r="D1858" s="128"/>
      <c r="E1858" s="128"/>
      <c r="F1858" s="104">
        <f>SUM(F1856)</f>
        <v>7.29</v>
      </c>
    </row>
    <row r="1859" spans="1:6" ht="12.75">
      <c r="A1859" s="128" t="s">
        <v>573</v>
      </c>
      <c r="B1859" s="128"/>
      <c r="C1859" s="128"/>
      <c r="D1859" s="128"/>
      <c r="E1859" s="128"/>
      <c r="F1859" s="104">
        <f>SUM(F1857:F1858)</f>
        <v>14.452999999999999</v>
      </c>
    </row>
    <row r="1860" spans="1:6" ht="12.75">
      <c r="A1860" s="128" t="s">
        <v>574</v>
      </c>
      <c r="B1860" s="128"/>
      <c r="C1860" s="128"/>
      <c r="D1860" s="128"/>
      <c r="E1860" s="128"/>
      <c r="F1860" s="52">
        <f>PRODUCT(F1857*1.307)</f>
        <v>9.3620409999999996</v>
      </c>
    </row>
    <row r="1861" spans="1:6" ht="12.75">
      <c r="A1861" s="128" t="s">
        <v>740</v>
      </c>
      <c r="B1861" s="128"/>
      <c r="C1861" s="128"/>
      <c r="D1861" s="128"/>
      <c r="E1861" s="128"/>
      <c r="F1861" s="52">
        <f>SUM(F1859:F1860)</f>
        <v>23.815041000000001</v>
      </c>
    </row>
    <row r="1862" spans="1:6" ht="25.5">
      <c r="A1862" s="58"/>
      <c r="B1862" s="58" t="s">
        <v>409</v>
      </c>
      <c r="C1862" s="117" t="s">
        <v>83</v>
      </c>
      <c r="D1862" s="112"/>
      <c r="E1862" s="112"/>
      <c r="F1862" s="112"/>
    </row>
    <row r="1863" spans="1:6" ht="12.75">
      <c r="A1863" s="91"/>
      <c r="B1863" s="92" t="s">
        <v>737</v>
      </c>
      <c r="C1863" s="89" t="s">
        <v>577</v>
      </c>
      <c r="D1863" s="113">
        <v>0.4</v>
      </c>
      <c r="E1863" s="72">
        <v>7.52</v>
      </c>
      <c r="F1863" s="21">
        <f>PRODUCT(D1863*E1863)</f>
        <v>3.008</v>
      </c>
    </row>
    <row r="1864" spans="1:6" ht="12.75">
      <c r="A1864" s="91"/>
      <c r="B1864" s="92" t="s">
        <v>738</v>
      </c>
      <c r="C1864" s="89" t="s">
        <v>577</v>
      </c>
      <c r="D1864" s="113">
        <v>0.4</v>
      </c>
      <c r="E1864" s="72">
        <v>3.5</v>
      </c>
      <c r="F1864" s="21">
        <f>PRODUCT(D1864*E1864)</f>
        <v>1.4000000000000001</v>
      </c>
    </row>
    <row r="1865" spans="1:6" ht="25.5">
      <c r="A1865" s="91"/>
      <c r="B1865" s="92" t="s">
        <v>409</v>
      </c>
      <c r="C1865" s="89" t="s">
        <v>643</v>
      </c>
      <c r="D1865" s="113">
        <v>1</v>
      </c>
      <c r="E1865" s="93">
        <v>319.01</v>
      </c>
      <c r="F1865" s="21">
        <f>PRODUCT(D1865*E1865)</f>
        <v>319.01</v>
      </c>
    </row>
    <row r="1866" spans="1:6" ht="12.75">
      <c r="A1866" s="128" t="s">
        <v>571</v>
      </c>
      <c r="B1866" s="128"/>
      <c r="C1866" s="128"/>
      <c r="D1866" s="128"/>
      <c r="E1866" s="128"/>
      <c r="F1866" s="104">
        <f>SUM(F1863:F1864)</f>
        <v>4.4080000000000004</v>
      </c>
    </row>
    <row r="1867" spans="1:6" ht="12.75">
      <c r="A1867" s="128" t="s">
        <v>572</v>
      </c>
      <c r="B1867" s="128"/>
      <c r="C1867" s="128"/>
      <c r="D1867" s="128"/>
      <c r="E1867" s="128"/>
      <c r="F1867" s="104">
        <f>SUM(F1865)</f>
        <v>319.01</v>
      </c>
    </row>
    <row r="1868" spans="1:6" ht="12.75">
      <c r="A1868" s="128" t="s">
        <v>573</v>
      </c>
      <c r="B1868" s="128"/>
      <c r="C1868" s="128"/>
      <c r="D1868" s="128"/>
      <c r="E1868" s="128"/>
      <c r="F1868" s="104">
        <f>SUM(F1866:F1867)</f>
        <v>323.41800000000001</v>
      </c>
    </row>
    <row r="1869" spans="1:6" ht="12.75">
      <c r="A1869" s="128" t="s">
        <v>574</v>
      </c>
      <c r="B1869" s="128"/>
      <c r="C1869" s="128"/>
      <c r="D1869" s="128"/>
      <c r="E1869" s="128"/>
      <c r="F1869" s="52">
        <f>PRODUCT(F1866*1.307)</f>
        <v>5.7612560000000004</v>
      </c>
    </row>
    <row r="1870" spans="1:6" ht="12.75">
      <c r="A1870" s="128" t="s">
        <v>740</v>
      </c>
      <c r="B1870" s="128"/>
      <c r="C1870" s="128"/>
      <c r="D1870" s="128"/>
      <c r="E1870" s="128"/>
      <c r="F1870" s="52">
        <f>SUM(F1868:F1869)</f>
        <v>329.17925600000001</v>
      </c>
    </row>
    <row r="1871" spans="1:6" ht="25.5">
      <c r="A1871" s="58"/>
      <c r="B1871" s="58" t="s">
        <v>411</v>
      </c>
      <c r="C1871" s="111" t="s">
        <v>83</v>
      </c>
      <c r="D1871" s="112"/>
      <c r="E1871" s="112"/>
      <c r="F1871" s="112"/>
    </row>
    <row r="1872" spans="1:6" ht="12.75">
      <c r="A1872" s="91"/>
      <c r="B1872" s="92" t="s">
        <v>737</v>
      </c>
      <c r="C1872" s="89" t="s">
        <v>577</v>
      </c>
      <c r="D1872" s="113">
        <v>0.4</v>
      </c>
      <c r="E1872" s="72">
        <v>7.52</v>
      </c>
      <c r="F1872" s="21">
        <f>PRODUCT(D1872*E1872)</f>
        <v>3.008</v>
      </c>
    </row>
    <row r="1873" spans="1:6" ht="12.75">
      <c r="A1873" s="91"/>
      <c r="B1873" s="92" t="s">
        <v>738</v>
      </c>
      <c r="C1873" s="89" t="s">
        <v>577</v>
      </c>
      <c r="D1873" s="113">
        <v>0.4</v>
      </c>
      <c r="E1873" s="72">
        <v>3.5</v>
      </c>
      <c r="F1873" s="21">
        <f>PRODUCT(D1873*E1873)</f>
        <v>1.4000000000000001</v>
      </c>
    </row>
    <row r="1874" spans="1:6" ht="25.5">
      <c r="A1874" s="91"/>
      <c r="B1874" s="92" t="s">
        <v>411</v>
      </c>
      <c r="C1874" s="89" t="s">
        <v>643</v>
      </c>
      <c r="D1874" s="113">
        <v>1</v>
      </c>
      <c r="E1874" s="93">
        <v>341.82</v>
      </c>
      <c r="F1874" s="21">
        <f>PRODUCT(D1874*E1874)</f>
        <v>341.82</v>
      </c>
    </row>
    <row r="1875" spans="1:6" ht="12.75">
      <c r="A1875" s="128" t="s">
        <v>571</v>
      </c>
      <c r="B1875" s="128"/>
      <c r="C1875" s="128"/>
      <c r="D1875" s="128"/>
      <c r="E1875" s="128"/>
      <c r="F1875" s="104">
        <f>SUM(F1872:F1873)</f>
        <v>4.4080000000000004</v>
      </c>
    </row>
    <row r="1876" spans="1:6" ht="12.75">
      <c r="A1876" s="128" t="s">
        <v>572</v>
      </c>
      <c r="B1876" s="128"/>
      <c r="C1876" s="128"/>
      <c r="D1876" s="128"/>
      <c r="E1876" s="128"/>
      <c r="F1876" s="104">
        <f>SUM(F1874)</f>
        <v>341.82</v>
      </c>
    </row>
    <row r="1877" spans="1:6" ht="12.75">
      <c r="A1877" s="128" t="s">
        <v>573</v>
      </c>
      <c r="B1877" s="128"/>
      <c r="C1877" s="128"/>
      <c r="D1877" s="128"/>
      <c r="E1877" s="128"/>
      <c r="F1877" s="104">
        <f>SUM(F1875:F1876)</f>
        <v>346.22800000000001</v>
      </c>
    </row>
    <row r="1878" spans="1:6" ht="12.75">
      <c r="A1878" s="128" t="s">
        <v>574</v>
      </c>
      <c r="B1878" s="128"/>
      <c r="C1878" s="128"/>
      <c r="D1878" s="128"/>
      <c r="E1878" s="128"/>
      <c r="F1878" s="52">
        <f>PRODUCT(F1875*1.307)</f>
        <v>5.7612560000000004</v>
      </c>
    </row>
    <row r="1879" spans="1:6" ht="12.75">
      <c r="A1879" s="128" t="s">
        <v>740</v>
      </c>
      <c r="B1879" s="128"/>
      <c r="C1879" s="128"/>
      <c r="D1879" s="128"/>
      <c r="E1879" s="128"/>
      <c r="F1879" s="52">
        <f>SUM(F1877:F1878)</f>
        <v>351.98925600000001</v>
      </c>
    </row>
    <row r="1880" spans="1:6" ht="25.5">
      <c r="A1880" s="58"/>
      <c r="B1880" s="58" t="s">
        <v>413</v>
      </c>
      <c r="C1880" s="111" t="s">
        <v>83</v>
      </c>
      <c r="D1880" s="112"/>
      <c r="E1880" s="112"/>
      <c r="F1880" s="112"/>
    </row>
    <row r="1881" spans="1:6" ht="12.75">
      <c r="A1881" s="91"/>
      <c r="B1881" s="92" t="s">
        <v>737</v>
      </c>
      <c r="C1881" s="89" t="s">
        <v>577</v>
      </c>
      <c r="D1881" s="113">
        <v>0.4</v>
      </c>
      <c r="E1881" s="72">
        <v>7.52</v>
      </c>
      <c r="F1881" s="21">
        <f>PRODUCT(D1881*E1881)</f>
        <v>3.008</v>
      </c>
    </row>
    <row r="1882" spans="1:6" ht="12.75">
      <c r="A1882" s="91"/>
      <c r="B1882" s="92" t="s">
        <v>738</v>
      </c>
      <c r="C1882" s="89" t="s">
        <v>577</v>
      </c>
      <c r="D1882" s="113">
        <v>0.4</v>
      </c>
      <c r="E1882" s="72">
        <v>3.5</v>
      </c>
      <c r="F1882" s="21">
        <f>PRODUCT(D1882*E1882)</f>
        <v>1.4000000000000001</v>
      </c>
    </row>
    <row r="1883" spans="1:6" ht="25.5">
      <c r="A1883" s="91"/>
      <c r="B1883" s="92" t="s">
        <v>413</v>
      </c>
      <c r="C1883" s="89" t="s">
        <v>643</v>
      </c>
      <c r="D1883" s="113">
        <v>1</v>
      </c>
      <c r="E1883" s="93">
        <v>129.72999999999999</v>
      </c>
      <c r="F1883" s="21">
        <f>PRODUCT(D1883*E1883)</f>
        <v>129.72999999999999</v>
      </c>
    </row>
    <row r="1884" spans="1:6" ht="12.75">
      <c r="A1884" s="128" t="s">
        <v>571</v>
      </c>
      <c r="B1884" s="128"/>
      <c r="C1884" s="128"/>
      <c r="D1884" s="128"/>
      <c r="E1884" s="128"/>
      <c r="F1884" s="104">
        <f>SUM(F1881:F1882)</f>
        <v>4.4080000000000004</v>
      </c>
    </row>
    <row r="1885" spans="1:6" ht="12.75">
      <c r="A1885" s="128" t="s">
        <v>572</v>
      </c>
      <c r="B1885" s="128"/>
      <c r="C1885" s="128"/>
      <c r="D1885" s="128"/>
      <c r="E1885" s="128"/>
      <c r="F1885" s="104">
        <f>SUM(F1883)</f>
        <v>129.72999999999999</v>
      </c>
    </row>
    <row r="1886" spans="1:6" ht="12.75">
      <c r="A1886" s="128" t="s">
        <v>573</v>
      </c>
      <c r="B1886" s="128"/>
      <c r="C1886" s="128"/>
      <c r="D1886" s="128"/>
      <c r="E1886" s="128"/>
      <c r="F1886" s="104">
        <f>SUM(F1884:F1885)</f>
        <v>134.13799999999998</v>
      </c>
    </row>
    <row r="1887" spans="1:6" ht="12.75">
      <c r="A1887" s="128" t="s">
        <v>574</v>
      </c>
      <c r="B1887" s="128"/>
      <c r="C1887" s="128"/>
      <c r="D1887" s="128"/>
      <c r="E1887" s="128"/>
      <c r="F1887" s="52">
        <f>PRODUCT(F1884*1.307)</f>
        <v>5.7612560000000004</v>
      </c>
    </row>
    <row r="1888" spans="1:6" ht="12.75">
      <c r="A1888" s="128" t="s">
        <v>740</v>
      </c>
      <c r="B1888" s="128"/>
      <c r="C1888" s="128"/>
      <c r="D1888" s="128"/>
      <c r="E1888" s="128"/>
      <c r="F1888" s="52">
        <f>SUM(F1886:F1887)</f>
        <v>139.89925599999998</v>
      </c>
    </row>
    <row r="1889" spans="1:6" ht="12.75">
      <c r="A1889" s="58"/>
      <c r="B1889" s="58" t="s">
        <v>415</v>
      </c>
      <c r="C1889" s="111" t="s">
        <v>83</v>
      </c>
      <c r="D1889" s="112"/>
      <c r="E1889" s="112"/>
      <c r="F1889" s="112"/>
    </row>
    <row r="1890" spans="1:6" ht="12.75">
      <c r="A1890" s="91"/>
      <c r="B1890" s="92" t="s">
        <v>738</v>
      </c>
      <c r="C1890" s="89" t="s">
        <v>577</v>
      </c>
      <c r="D1890" s="113">
        <v>0.05</v>
      </c>
      <c r="E1890" s="72">
        <v>3.5</v>
      </c>
      <c r="F1890" s="21">
        <f>PRODUCT(D1890*E1890)</f>
        <v>0.17500000000000002</v>
      </c>
    </row>
    <row r="1891" spans="1:6" ht="12.75">
      <c r="A1891" s="91"/>
      <c r="B1891" s="92" t="s">
        <v>773</v>
      </c>
      <c r="C1891" s="89" t="s">
        <v>739</v>
      </c>
      <c r="D1891" s="113">
        <v>1</v>
      </c>
      <c r="E1891" s="93">
        <v>24.43</v>
      </c>
      <c r="F1891" s="21">
        <f>PRODUCT(D1891*E1891)</f>
        <v>24.43</v>
      </c>
    </row>
    <row r="1892" spans="1:6" ht="12.75">
      <c r="A1892" s="128" t="s">
        <v>571</v>
      </c>
      <c r="B1892" s="128"/>
      <c r="C1892" s="128"/>
      <c r="D1892" s="128"/>
      <c r="E1892" s="128"/>
      <c r="F1892" s="104">
        <f>SUM(F1889:F1890)</f>
        <v>0.17500000000000002</v>
      </c>
    </row>
    <row r="1893" spans="1:6" ht="12.75">
      <c r="A1893" s="128" t="s">
        <v>572</v>
      </c>
      <c r="B1893" s="128"/>
      <c r="C1893" s="128"/>
      <c r="D1893" s="128"/>
      <c r="E1893" s="128"/>
      <c r="F1893" s="104">
        <f>SUM(F1891)</f>
        <v>24.43</v>
      </c>
    </row>
    <row r="1894" spans="1:6" ht="12.75">
      <c r="A1894" s="128" t="s">
        <v>573</v>
      </c>
      <c r="B1894" s="128"/>
      <c r="C1894" s="128"/>
      <c r="D1894" s="128"/>
      <c r="E1894" s="128"/>
      <c r="F1894" s="104">
        <f>SUM(F1892:F1893)</f>
        <v>24.605</v>
      </c>
    </row>
    <row r="1895" spans="1:6" ht="12.75">
      <c r="A1895" s="128" t="s">
        <v>574</v>
      </c>
      <c r="B1895" s="128"/>
      <c r="C1895" s="128"/>
      <c r="D1895" s="128"/>
      <c r="E1895" s="128"/>
      <c r="F1895" s="52">
        <f>PRODUCT(F1892*1.307)</f>
        <v>0.22872500000000001</v>
      </c>
    </row>
    <row r="1896" spans="1:6" ht="12.75">
      <c r="A1896" s="128" t="s">
        <v>740</v>
      </c>
      <c r="B1896" s="128"/>
      <c r="C1896" s="128"/>
      <c r="D1896" s="128"/>
      <c r="E1896" s="128"/>
      <c r="F1896" s="52">
        <f>SUM(F1894:F1895)</f>
        <v>24.833725000000001</v>
      </c>
    </row>
    <row r="1897" spans="1:6" ht="12.75">
      <c r="A1897" s="58"/>
      <c r="B1897" s="58" t="s">
        <v>417</v>
      </c>
      <c r="C1897" s="111" t="s">
        <v>83</v>
      </c>
      <c r="D1897" s="112"/>
      <c r="E1897" s="112"/>
      <c r="F1897" s="112"/>
    </row>
    <row r="1898" spans="1:6" ht="12.75">
      <c r="A1898" s="86"/>
      <c r="B1898" s="69" t="s">
        <v>626</v>
      </c>
      <c r="C1898" s="89" t="s">
        <v>577</v>
      </c>
      <c r="D1898" s="113">
        <v>0.35</v>
      </c>
      <c r="E1898" s="72">
        <v>7.52</v>
      </c>
      <c r="F1898" s="21">
        <f t="shared" ref="F1898:F1904" si="30">PRODUCT(D1898*E1898)</f>
        <v>2.6319999999999997</v>
      </c>
    </row>
    <row r="1899" spans="1:6" ht="12.75">
      <c r="A1899" s="86"/>
      <c r="B1899" s="69" t="s">
        <v>627</v>
      </c>
      <c r="C1899" s="89" t="s">
        <v>577</v>
      </c>
      <c r="D1899" s="113">
        <v>0.35</v>
      </c>
      <c r="E1899" s="72">
        <v>3.5</v>
      </c>
      <c r="F1899" s="21">
        <f t="shared" si="30"/>
        <v>1.2249999999999999</v>
      </c>
    </row>
    <row r="1900" spans="1:6" ht="25.5">
      <c r="A1900" s="91"/>
      <c r="B1900" s="92" t="s">
        <v>745</v>
      </c>
      <c r="C1900" s="89" t="s">
        <v>739</v>
      </c>
      <c r="D1900" s="113">
        <v>4</v>
      </c>
      <c r="E1900" s="93">
        <v>0.6</v>
      </c>
      <c r="F1900" s="21">
        <f t="shared" si="30"/>
        <v>2.4</v>
      </c>
    </row>
    <row r="1901" spans="1:6" ht="12.75">
      <c r="A1901" s="91"/>
      <c r="B1901" s="92" t="s">
        <v>746</v>
      </c>
      <c r="C1901" s="89" t="s">
        <v>634</v>
      </c>
      <c r="D1901" s="113">
        <v>2</v>
      </c>
      <c r="E1901" s="93">
        <v>2.4950000000000001</v>
      </c>
      <c r="F1901" s="21">
        <f t="shared" si="30"/>
        <v>4.99</v>
      </c>
    </row>
    <row r="1902" spans="1:6" ht="12.75">
      <c r="A1902" s="91"/>
      <c r="B1902" s="92" t="s">
        <v>747</v>
      </c>
      <c r="C1902" s="89" t="s">
        <v>739</v>
      </c>
      <c r="D1902" s="113">
        <v>8</v>
      </c>
      <c r="E1902" s="93">
        <v>0.1</v>
      </c>
      <c r="F1902" s="21">
        <f t="shared" si="30"/>
        <v>0.8</v>
      </c>
    </row>
    <row r="1903" spans="1:6" ht="12.75">
      <c r="A1903" s="91"/>
      <c r="B1903" s="92" t="s">
        <v>631</v>
      </c>
      <c r="C1903" s="89" t="s">
        <v>739</v>
      </c>
      <c r="D1903" s="113">
        <v>8</v>
      </c>
      <c r="E1903" s="93">
        <v>0.05</v>
      </c>
      <c r="F1903" s="21">
        <f t="shared" si="30"/>
        <v>0.4</v>
      </c>
    </row>
    <row r="1904" spans="1:6" ht="12.75">
      <c r="A1904" s="91"/>
      <c r="B1904" s="92" t="s">
        <v>774</v>
      </c>
      <c r="C1904" s="89" t="s">
        <v>634</v>
      </c>
      <c r="D1904" s="113">
        <v>0.5</v>
      </c>
      <c r="E1904" s="93">
        <v>4</v>
      </c>
      <c r="F1904" s="21">
        <f t="shared" si="30"/>
        <v>2</v>
      </c>
    </row>
    <row r="1905" spans="1:6" ht="12.75">
      <c r="A1905" s="128" t="s">
        <v>571</v>
      </c>
      <c r="B1905" s="128"/>
      <c r="C1905" s="128"/>
      <c r="D1905" s="128"/>
      <c r="E1905" s="128"/>
      <c r="F1905" s="104">
        <f>SUM(F1898:F1899)</f>
        <v>3.8569999999999993</v>
      </c>
    </row>
    <row r="1906" spans="1:6" ht="12.75">
      <c r="A1906" s="128" t="s">
        <v>572</v>
      </c>
      <c r="B1906" s="128"/>
      <c r="C1906" s="128"/>
      <c r="D1906" s="128"/>
      <c r="E1906" s="128"/>
      <c r="F1906" s="104">
        <f>SUM(F1900:F1904)</f>
        <v>10.590000000000002</v>
      </c>
    </row>
    <row r="1907" spans="1:6" ht="12.75">
      <c r="A1907" s="128" t="s">
        <v>573</v>
      </c>
      <c r="B1907" s="128"/>
      <c r="C1907" s="128"/>
      <c r="D1907" s="128"/>
      <c r="E1907" s="128"/>
      <c r="F1907" s="104">
        <f>SUM(F1905:F1906)</f>
        <v>14.447000000000001</v>
      </c>
    </row>
    <row r="1908" spans="1:6" ht="12.75">
      <c r="A1908" s="128" t="s">
        <v>574</v>
      </c>
      <c r="B1908" s="128"/>
      <c r="C1908" s="128"/>
      <c r="D1908" s="128"/>
      <c r="E1908" s="128"/>
      <c r="F1908" s="52">
        <f>PRODUCT(F1905*1.307)</f>
        <v>5.0410989999999991</v>
      </c>
    </row>
    <row r="1909" spans="1:6" ht="12.75">
      <c r="A1909" s="128" t="s">
        <v>740</v>
      </c>
      <c r="B1909" s="128"/>
      <c r="C1909" s="128"/>
      <c r="D1909" s="128"/>
      <c r="E1909" s="128"/>
      <c r="F1909" s="52">
        <f>SUM(F1907:F1908)</f>
        <v>19.488098999999998</v>
      </c>
    </row>
    <row r="1910" spans="1:6" ht="12.75">
      <c r="A1910" s="58"/>
      <c r="B1910" s="58" t="s">
        <v>419</v>
      </c>
      <c r="C1910" s="111" t="s">
        <v>83</v>
      </c>
      <c r="D1910" s="112"/>
      <c r="E1910" s="112"/>
      <c r="F1910" s="112"/>
    </row>
    <row r="1911" spans="1:6" ht="12.75">
      <c r="A1911" s="91"/>
      <c r="B1911" s="92" t="s">
        <v>738</v>
      </c>
      <c r="C1911" s="89" t="s">
        <v>577</v>
      </c>
      <c r="D1911" s="113">
        <v>0.05</v>
      </c>
      <c r="E1911" s="72">
        <v>3.5</v>
      </c>
      <c r="F1911" s="21">
        <f>PRODUCT(D1911*E1911)</f>
        <v>0.17500000000000002</v>
      </c>
    </row>
    <row r="1912" spans="1:6" ht="12.75">
      <c r="A1912" s="91"/>
      <c r="B1912" s="92" t="s">
        <v>775</v>
      </c>
      <c r="C1912" s="89" t="s">
        <v>739</v>
      </c>
      <c r="D1912" s="113">
        <v>1</v>
      </c>
      <c r="E1912" s="93">
        <v>4.1500000000000004</v>
      </c>
      <c r="F1912" s="21">
        <f>PRODUCT(D1912*E1912)</f>
        <v>4.1500000000000004</v>
      </c>
    </row>
    <row r="1913" spans="1:6" ht="12.75">
      <c r="A1913" s="128" t="s">
        <v>571</v>
      </c>
      <c r="B1913" s="128"/>
      <c r="C1913" s="128"/>
      <c r="D1913" s="128"/>
      <c r="E1913" s="128"/>
      <c r="F1913" s="104">
        <f>SUM(F1911)</f>
        <v>0.17500000000000002</v>
      </c>
    </row>
    <row r="1914" spans="1:6" ht="12.75">
      <c r="A1914" s="128" t="s">
        <v>572</v>
      </c>
      <c r="B1914" s="128"/>
      <c r="C1914" s="128"/>
      <c r="D1914" s="128"/>
      <c r="E1914" s="128"/>
      <c r="F1914" s="104">
        <f>SUM(F1912)</f>
        <v>4.1500000000000004</v>
      </c>
    </row>
    <row r="1915" spans="1:6" ht="12.75">
      <c r="A1915" s="128" t="s">
        <v>573</v>
      </c>
      <c r="B1915" s="128"/>
      <c r="C1915" s="128"/>
      <c r="D1915" s="128"/>
      <c r="E1915" s="128"/>
      <c r="F1915" s="104">
        <f>SUM(F1913:F1914)</f>
        <v>4.3250000000000002</v>
      </c>
    </row>
    <row r="1916" spans="1:6" ht="12.75">
      <c r="A1916" s="128" t="s">
        <v>574</v>
      </c>
      <c r="B1916" s="128"/>
      <c r="C1916" s="128"/>
      <c r="D1916" s="128"/>
      <c r="E1916" s="128"/>
      <c r="F1916" s="52">
        <f>PRODUCT(F1913*1.307)</f>
        <v>0.22872500000000001</v>
      </c>
    </row>
    <row r="1917" spans="1:6" ht="12.75">
      <c r="A1917" s="128" t="s">
        <v>740</v>
      </c>
      <c r="B1917" s="128"/>
      <c r="C1917" s="128"/>
      <c r="D1917" s="128"/>
      <c r="E1917" s="128"/>
      <c r="F1917" s="52">
        <f>SUM(F1915:F1916)</f>
        <v>4.553725</v>
      </c>
    </row>
    <row r="1918" spans="1:6" ht="12.75">
      <c r="A1918" s="58"/>
      <c r="B1918" s="58" t="s">
        <v>421</v>
      </c>
      <c r="C1918" s="111" t="s">
        <v>83</v>
      </c>
      <c r="D1918" s="112"/>
      <c r="E1918" s="112"/>
      <c r="F1918" s="112"/>
    </row>
    <row r="1919" spans="1:6" ht="12.75">
      <c r="A1919" s="91"/>
      <c r="B1919" s="92" t="s">
        <v>737</v>
      </c>
      <c r="C1919" s="89" t="s">
        <v>577</v>
      </c>
      <c r="D1919" s="113">
        <v>0.1</v>
      </c>
      <c r="E1919" s="72">
        <v>7.52</v>
      </c>
      <c r="F1919" s="21">
        <f>PRODUCT(D1919*E1919)</f>
        <v>0.752</v>
      </c>
    </row>
    <row r="1920" spans="1:6" ht="12.75">
      <c r="A1920" s="91"/>
      <c r="B1920" s="92" t="s">
        <v>738</v>
      </c>
      <c r="C1920" s="89" t="s">
        <v>577</v>
      </c>
      <c r="D1920" s="113">
        <v>0.1</v>
      </c>
      <c r="E1920" s="72">
        <v>3.5</v>
      </c>
      <c r="F1920" s="21">
        <f>PRODUCT(D1920*E1920)</f>
        <v>0.35000000000000003</v>
      </c>
    </row>
    <row r="1921" spans="1:6" ht="12.75">
      <c r="A1921" s="91"/>
      <c r="B1921" s="92" t="s">
        <v>776</v>
      </c>
      <c r="C1921" s="89" t="s">
        <v>739</v>
      </c>
      <c r="D1921" s="113">
        <v>1</v>
      </c>
      <c r="E1921" s="93">
        <v>1.59</v>
      </c>
      <c r="F1921" s="21">
        <f>PRODUCT(D1921*E1921)</f>
        <v>1.59</v>
      </c>
    </row>
    <row r="1922" spans="1:6" ht="12.75">
      <c r="A1922" s="128" t="s">
        <v>571</v>
      </c>
      <c r="B1922" s="128"/>
      <c r="C1922" s="128"/>
      <c r="D1922" s="128"/>
      <c r="E1922" s="128"/>
      <c r="F1922" s="104">
        <f>SUM(F1919:F1920)</f>
        <v>1.1020000000000001</v>
      </c>
    </row>
    <row r="1923" spans="1:6" ht="12.75">
      <c r="A1923" s="128" t="s">
        <v>572</v>
      </c>
      <c r="B1923" s="128"/>
      <c r="C1923" s="128"/>
      <c r="D1923" s="128"/>
      <c r="E1923" s="128"/>
      <c r="F1923" s="104">
        <f>SUM(F1921)</f>
        <v>1.59</v>
      </c>
    </row>
    <row r="1924" spans="1:6" ht="12.75">
      <c r="A1924" s="128" t="s">
        <v>573</v>
      </c>
      <c r="B1924" s="128"/>
      <c r="C1924" s="128"/>
      <c r="D1924" s="128"/>
      <c r="E1924" s="128"/>
      <c r="F1924" s="104">
        <f>SUM(F1922:F1923)</f>
        <v>2.6920000000000002</v>
      </c>
    </row>
    <row r="1925" spans="1:6" ht="12.75">
      <c r="A1925" s="128" t="s">
        <v>574</v>
      </c>
      <c r="B1925" s="128"/>
      <c r="C1925" s="128"/>
      <c r="D1925" s="128"/>
      <c r="E1925" s="128"/>
      <c r="F1925" s="52">
        <f>PRODUCT(F1922*1.307)</f>
        <v>1.4403140000000001</v>
      </c>
    </row>
    <row r="1926" spans="1:6" ht="12.75">
      <c r="A1926" s="128" t="s">
        <v>740</v>
      </c>
      <c r="B1926" s="128"/>
      <c r="C1926" s="128"/>
      <c r="D1926" s="128"/>
      <c r="E1926" s="128"/>
      <c r="F1926" s="52">
        <f>SUM(F1924:F1925)</f>
        <v>4.132314</v>
      </c>
    </row>
    <row r="1927" spans="1:6" ht="12.75">
      <c r="A1927" s="58"/>
      <c r="B1927" s="58" t="s">
        <v>423</v>
      </c>
      <c r="C1927" s="111" t="s">
        <v>424</v>
      </c>
      <c r="D1927" s="112"/>
      <c r="E1927" s="112"/>
      <c r="F1927" s="112"/>
    </row>
    <row r="1928" spans="1:6" ht="12.75">
      <c r="A1928" s="91"/>
      <c r="B1928" s="92" t="s">
        <v>738</v>
      </c>
      <c r="C1928" s="89" t="s">
        <v>577</v>
      </c>
      <c r="D1928" s="113">
        <v>0.1</v>
      </c>
      <c r="E1928" s="72">
        <v>3.5</v>
      </c>
      <c r="F1928" s="21">
        <f>PRODUCT(D1928*E1928)</f>
        <v>0.35000000000000003</v>
      </c>
    </row>
    <row r="1929" spans="1:6" ht="12.75">
      <c r="A1929" s="91"/>
      <c r="B1929" s="92" t="s">
        <v>777</v>
      </c>
      <c r="C1929" s="89" t="s">
        <v>706</v>
      </c>
      <c r="D1929" s="113">
        <v>1</v>
      </c>
      <c r="E1929" s="93">
        <v>20.54</v>
      </c>
      <c r="F1929" s="21">
        <f>PRODUCT(D1929*E1929)</f>
        <v>20.54</v>
      </c>
    </row>
    <row r="1930" spans="1:6" ht="12.75">
      <c r="A1930" s="128" t="s">
        <v>571</v>
      </c>
      <c r="B1930" s="128"/>
      <c r="C1930" s="128"/>
      <c r="D1930" s="128"/>
      <c r="E1930" s="128"/>
      <c r="F1930" s="104">
        <f>SUM(F1927:F1928)</f>
        <v>0.35000000000000003</v>
      </c>
    </row>
    <row r="1931" spans="1:6" ht="12.75">
      <c r="A1931" s="128" t="s">
        <v>572</v>
      </c>
      <c r="B1931" s="128"/>
      <c r="C1931" s="128"/>
      <c r="D1931" s="128"/>
      <c r="E1931" s="128"/>
      <c r="F1931" s="104">
        <f>SUM(F1929)</f>
        <v>20.54</v>
      </c>
    </row>
    <row r="1932" spans="1:6" ht="12.75">
      <c r="A1932" s="128" t="s">
        <v>573</v>
      </c>
      <c r="B1932" s="128"/>
      <c r="C1932" s="128"/>
      <c r="D1932" s="128"/>
      <c r="E1932" s="128"/>
      <c r="F1932" s="104">
        <f>SUM(F1930:F1931)</f>
        <v>20.89</v>
      </c>
    </row>
    <row r="1933" spans="1:6" ht="12.75">
      <c r="A1933" s="128" t="s">
        <v>574</v>
      </c>
      <c r="B1933" s="128"/>
      <c r="C1933" s="128"/>
      <c r="D1933" s="128"/>
      <c r="E1933" s="128"/>
      <c r="F1933" s="52">
        <f>PRODUCT(F1930*1.307)</f>
        <v>0.45745000000000002</v>
      </c>
    </row>
    <row r="1934" spans="1:6" ht="12.75">
      <c r="A1934" s="128" t="s">
        <v>740</v>
      </c>
      <c r="B1934" s="128"/>
      <c r="C1934" s="128"/>
      <c r="D1934" s="128"/>
      <c r="E1934" s="128"/>
      <c r="F1934" s="52">
        <f>SUM(F1932:F1933)</f>
        <v>21.347450000000002</v>
      </c>
    </row>
    <row r="1935" spans="1:6" ht="12.75">
      <c r="A1935" s="58"/>
      <c r="B1935" s="58" t="s">
        <v>426</v>
      </c>
      <c r="C1935" s="111" t="s">
        <v>424</v>
      </c>
      <c r="D1935" s="112"/>
      <c r="E1935" s="112"/>
      <c r="F1935" s="112"/>
    </row>
    <row r="1936" spans="1:6" ht="12.75">
      <c r="A1936" s="91"/>
      <c r="B1936" s="92" t="s">
        <v>738</v>
      </c>
      <c r="C1936" s="89" t="s">
        <v>577</v>
      </c>
      <c r="D1936" s="113">
        <v>0.1</v>
      </c>
      <c r="E1936" s="72">
        <v>3.5</v>
      </c>
      <c r="F1936" s="21">
        <f>PRODUCT(D1936*E1936)</f>
        <v>0.35000000000000003</v>
      </c>
    </row>
    <row r="1937" spans="1:6" ht="12.75">
      <c r="A1937" s="91"/>
      <c r="B1937" s="92" t="s">
        <v>778</v>
      </c>
      <c r="C1937" s="89" t="s">
        <v>706</v>
      </c>
      <c r="D1937" s="113">
        <v>1</v>
      </c>
      <c r="E1937" s="93">
        <v>23.92</v>
      </c>
      <c r="F1937" s="21">
        <f>PRODUCT(D1937*E1937)</f>
        <v>23.92</v>
      </c>
    </row>
    <row r="1938" spans="1:6" ht="12.75">
      <c r="A1938" s="128" t="s">
        <v>571</v>
      </c>
      <c r="B1938" s="128"/>
      <c r="C1938" s="128"/>
      <c r="D1938" s="128"/>
      <c r="E1938" s="128"/>
      <c r="F1938" s="104">
        <f>SUM(F1935:F1936)</f>
        <v>0.35000000000000003</v>
      </c>
    </row>
    <row r="1939" spans="1:6" ht="12.75">
      <c r="A1939" s="128" t="s">
        <v>572</v>
      </c>
      <c r="B1939" s="128"/>
      <c r="C1939" s="128"/>
      <c r="D1939" s="128"/>
      <c r="E1939" s="128"/>
      <c r="F1939" s="104">
        <f>SUM(F1937)</f>
        <v>23.92</v>
      </c>
    </row>
    <row r="1940" spans="1:6" ht="12.75">
      <c r="A1940" s="128" t="s">
        <v>573</v>
      </c>
      <c r="B1940" s="128"/>
      <c r="C1940" s="128"/>
      <c r="D1940" s="128"/>
      <c r="E1940" s="128"/>
      <c r="F1940" s="104">
        <f>SUM(F1938:F1939)</f>
        <v>24.270000000000003</v>
      </c>
    </row>
    <row r="1941" spans="1:6" ht="12.75">
      <c r="A1941" s="128" t="s">
        <v>574</v>
      </c>
      <c r="B1941" s="128"/>
      <c r="C1941" s="128"/>
      <c r="D1941" s="128"/>
      <c r="E1941" s="128"/>
      <c r="F1941" s="52">
        <f>PRODUCT(F1938*1.307)</f>
        <v>0.45745000000000002</v>
      </c>
    </row>
    <row r="1942" spans="1:6" ht="12.75">
      <c r="A1942" s="128" t="s">
        <v>740</v>
      </c>
      <c r="B1942" s="128"/>
      <c r="C1942" s="128"/>
      <c r="D1942" s="128"/>
      <c r="E1942" s="128"/>
      <c r="F1942" s="52">
        <f>SUM(F1940:F1941)</f>
        <v>24.727450000000005</v>
      </c>
    </row>
    <row r="1943" spans="1:6" ht="12.75">
      <c r="A1943" s="58"/>
      <c r="B1943" s="58" t="s">
        <v>428</v>
      </c>
      <c r="C1943" s="111" t="s">
        <v>424</v>
      </c>
      <c r="D1943" s="112"/>
      <c r="E1943" s="112"/>
      <c r="F1943" s="112"/>
    </row>
    <row r="1944" spans="1:6" ht="12.75">
      <c r="A1944" s="91"/>
      <c r="B1944" s="92" t="s">
        <v>738</v>
      </c>
      <c r="C1944" s="89" t="s">
        <v>577</v>
      </c>
      <c r="D1944" s="113">
        <v>0.1</v>
      </c>
      <c r="E1944" s="72">
        <v>3.5</v>
      </c>
      <c r="F1944" s="21">
        <f>PRODUCT(D1944*E1944)</f>
        <v>0.35000000000000003</v>
      </c>
    </row>
    <row r="1945" spans="1:6" ht="12.75">
      <c r="A1945" s="91"/>
      <c r="B1945" s="92" t="s">
        <v>779</v>
      </c>
      <c r="C1945" s="89" t="s">
        <v>706</v>
      </c>
      <c r="D1945" s="113">
        <v>1</v>
      </c>
      <c r="E1945" s="93">
        <v>42.09</v>
      </c>
      <c r="F1945" s="21">
        <f>PRODUCT(D1945*E1945)</f>
        <v>42.09</v>
      </c>
    </row>
    <row r="1946" spans="1:6" ht="12.75">
      <c r="A1946" s="128" t="s">
        <v>571</v>
      </c>
      <c r="B1946" s="128"/>
      <c r="C1946" s="128"/>
      <c r="D1946" s="128"/>
      <c r="E1946" s="128"/>
      <c r="F1946" s="104">
        <f>SUM(F1943:F1944)</f>
        <v>0.35000000000000003</v>
      </c>
    </row>
    <row r="1947" spans="1:6" ht="12.75">
      <c r="A1947" s="128" t="s">
        <v>572</v>
      </c>
      <c r="B1947" s="128"/>
      <c r="C1947" s="128"/>
      <c r="D1947" s="128"/>
      <c r="E1947" s="128"/>
      <c r="F1947" s="104">
        <f>SUM(F1945)</f>
        <v>42.09</v>
      </c>
    </row>
    <row r="1948" spans="1:6" ht="12.75">
      <c r="A1948" s="128" t="s">
        <v>573</v>
      </c>
      <c r="B1948" s="128"/>
      <c r="C1948" s="128"/>
      <c r="D1948" s="128"/>
      <c r="E1948" s="128"/>
      <c r="F1948" s="104">
        <f>SUM(F1946:F1947)</f>
        <v>42.440000000000005</v>
      </c>
    </row>
    <row r="1949" spans="1:6" ht="12.75">
      <c r="A1949" s="128" t="s">
        <v>574</v>
      </c>
      <c r="B1949" s="128"/>
      <c r="C1949" s="128"/>
      <c r="D1949" s="128"/>
      <c r="E1949" s="128"/>
      <c r="F1949" s="52">
        <f>PRODUCT(F1946*1.307)</f>
        <v>0.45745000000000002</v>
      </c>
    </row>
    <row r="1950" spans="1:6" ht="12.75">
      <c r="A1950" s="128" t="s">
        <v>740</v>
      </c>
      <c r="B1950" s="128"/>
      <c r="C1950" s="128"/>
      <c r="D1950" s="128"/>
      <c r="E1950" s="128"/>
      <c r="F1950" s="52">
        <f>SUM(F1948:F1949)</f>
        <v>42.897450000000006</v>
      </c>
    </row>
    <row r="1951" spans="1:6" ht="12.75">
      <c r="A1951" s="58"/>
      <c r="B1951" s="58" t="s">
        <v>430</v>
      </c>
      <c r="C1951" s="111" t="s">
        <v>37</v>
      </c>
      <c r="D1951" s="112"/>
      <c r="E1951" s="112"/>
      <c r="F1951" s="112"/>
    </row>
    <row r="1952" spans="1:6" ht="12.75">
      <c r="A1952" s="91"/>
      <c r="B1952" s="92" t="s">
        <v>738</v>
      </c>
      <c r="C1952" s="89" t="s">
        <v>577</v>
      </c>
      <c r="D1952" s="113">
        <v>0.1</v>
      </c>
      <c r="E1952" s="72">
        <v>3.5</v>
      </c>
      <c r="F1952" s="21">
        <f>PRODUCT(D1952*E1952)</f>
        <v>0.35000000000000003</v>
      </c>
    </row>
    <row r="1953" spans="1:6" ht="12.75">
      <c r="A1953" s="91"/>
      <c r="B1953" s="92" t="s">
        <v>780</v>
      </c>
      <c r="C1953" s="89" t="s">
        <v>605</v>
      </c>
      <c r="D1953" s="113">
        <v>1</v>
      </c>
      <c r="E1953" s="93">
        <v>67.44</v>
      </c>
      <c r="F1953" s="21">
        <f>PRODUCT(D1953*E1953)</f>
        <v>67.44</v>
      </c>
    </row>
    <row r="1954" spans="1:6" ht="12.75">
      <c r="A1954" s="128" t="s">
        <v>571</v>
      </c>
      <c r="B1954" s="128"/>
      <c r="C1954" s="128"/>
      <c r="D1954" s="128"/>
      <c r="E1954" s="128"/>
      <c r="F1954" s="104">
        <f>SUM(F1951:F1952)</f>
        <v>0.35000000000000003</v>
      </c>
    </row>
    <row r="1955" spans="1:6" ht="12.75">
      <c r="A1955" s="128" t="s">
        <v>572</v>
      </c>
      <c r="B1955" s="128"/>
      <c r="C1955" s="128"/>
      <c r="D1955" s="128"/>
      <c r="E1955" s="128"/>
      <c r="F1955" s="104">
        <f>SUM(F1953)</f>
        <v>67.44</v>
      </c>
    </row>
    <row r="1956" spans="1:6" ht="12.75">
      <c r="A1956" s="128" t="s">
        <v>573</v>
      </c>
      <c r="B1956" s="128"/>
      <c r="C1956" s="128"/>
      <c r="D1956" s="128"/>
      <c r="E1956" s="128"/>
      <c r="F1956" s="104">
        <f>SUM(F1954:F1955)</f>
        <v>67.789999999999992</v>
      </c>
    </row>
    <row r="1957" spans="1:6" ht="12.75">
      <c r="A1957" s="128" t="s">
        <v>574</v>
      </c>
      <c r="B1957" s="128"/>
      <c r="C1957" s="128"/>
      <c r="D1957" s="128"/>
      <c r="E1957" s="128"/>
      <c r="F1957" s="52">
        <f>PRODUCT(F1954*1.307)</f>
        <v>0.45745000000000002</v>
      </c>
    </row>
    <row r="1958" spans="1:6" ht="12.75">
      <c r="A1958" s="128" t="s">
        <v>740</v>
      </c>
      <c r="B1958" s="128"/>
      <c r="C1958" s="128"/>
      <c r="D1958" s="128"/>
      <c r="E1958" s="128"/>
      <c r="F1958" s="52">
        <f>SUM(F1956:F1957)</f>
        <v>68.247449999999986</v>
      </c>
    </row>
    <row r="1959" spans="1:6" ht="12.75">
      <c r="A1959" s="58"/>
      <c r="B1959" s="58" t="s">
        <v>432</v>
      </c>
      <c r="C1959" s="111" t="s">
        <v>433</v>
      </c>
      <c r="D1959" s="112"/>
      <c r="E1959" s="112"/>
      <c r="F1959" s="112"/>
    </row>
    <row r="1960" spans="1:6" ht="12.75">
      <c r="A1960" s="91"/>
      <c r="B1960" s="92" t="s">
        <v>738</v>
      </c>
      <c r="C1960" s="89" t="s">
        <v>577</v>
      </c>
      <c r="D1960" s="113">
        <v>0.1</v>
      </c>
      <c r="E1960" s="72">
        <v>3.5</v>
      </c>
      <c r="F1960" s="21">
        <f>PRODUCT(D1960*E1960)</f>
        <v>0.35000000000000003</v>
      </c>
    </row>
    <row r="1961" spans="1:6" ht="12.75">
      <c r="A1961" s="91"/>
      <c r="B1961" s="92" t="s">
        <v>432</v>
      </c>
      <c r="C1961" s="89" t="s">
        <v>781</v>
      </c>
      <c r="D1961" s="113">
        <v>1</v>
      </c>
      <c r="E1961" s="93">
        <v>4.0599999999999996</v>
      </c>
      <c r="F1961" s="21">
        <f>PRODUCT(D1961*E1961)</f>
        <v>4.0599999999999996</v>
      </c>
    </row>
    <row r="1962" spans="1:6" ht="12.75">
      <c r="A1962" s="128" t="s">
        <v>571</v>
      </c>
      <c r="B1962" s="128"/>
      <c r="C1962" s="128"/>
      <c r="D1962" s="128"/>
      <c r="E1962" s="128"/>
      <c r="F1962" s="104">
        <f>SUM(F1959:F1960)</f>
        <v>0.35000000000000003</v>
      </c>
    </row>
    <row r="1963" spans="1:6" ht="12.75">
      <c r="A1963" s="128" t="s">
        <v>572</v>
      </c>
      <c r="B1963" s="128"/>
      <c r="C1963" s="128"/>
      <c r="D1963" s="128"/>
      <c r="E1963" s="128"/>
      <c r="F1963" s="104">
        <f>SUM(F1961)</f>
        <v>4.0599999999999996</v>
      </c>
    </row>
    <row r="1964" spans="1:6" ht="12.75">
      <c r="A1964" s="128" t="s">
        <v>573</v>
      </c>
      <c r="B1964" s="128"/>
      <c r="C1964" s="128"/>
      <c r="D1964" s="128"/>
      <c r="E1964" s="128"/>
      <c r="F1964" s="104">
        <f>SUM(F1962:F1963)</f>
        <v>4.4099999999999993</v>
      </c>
    </row>
    <row r="1965" spans="1:6" ht="12.75">
      <c r="A1965" s="128" t="s">
        <v>574</v>
      </c>
      <c r="B1965" s="128"/>
      <c r="C1965" s="128"/>
      <c r="D1965" s="128"/>
      <c r="E1965" s="128"/>
      <c r="F1965" s="52">
        <f>PRODUCT(F1962*1.307)</f>
        <v>0.45745000000000002</v>
      </c>
    </row>
    <row r="1966" spans="1:6" ht="12.75">
      <c r="A1966" s="128" t="s">
        <v>740</v>
      </c>
      <c r="B1966" s="128"/>
      <c r="C1966" s="128"/>
      <c r="D1966" s="128"/>
      <c r="E1966" s="128"/>
      <c r="F1966" s="52">
        <f>SUM(F1964:F1965)</f>
        <v>4.8674499999999989</v>
      </c>
    </row>
    <row r="1967" spans="1:6" ht="12.75">
      <c r="A1967" s="58"/>
      <c r="B1967" s="58" t="s">
        <v>437</v>
      </c>
      <c r="C1967" s="111" t="s">
        <v>37</v>
      </c>
      <c r="D1967" s="112"/>
      <c r="E1967" s="112"/>
      <c r="F1967" s="112"/>
    </row>
    <row r="1968" spans="1:6" ht="12.75">
      <c r="A1968" s="91"/>
      <c r="B1968" s="92" t="s">
        <v>737</v>
      </c>
      <c r="C1968" s="89" t="s">
        <v>577</v>
      </c>
      <c r="D1968" s="113">
        <v>0.35</v>
      </c>
      <c r="E1968" s="72">
        <v>7.52</v>
      </c>
      <c r="F1968" s="21">
        <f>PRODUCT(D1968*E1968)</f>
        <v>2.6319999999999997</v>
      </c>
    </row>
    <row r="1969" spans="1:6" ht="12.75">
      <c r="A1969" s="91"/>
      <c r="B1969" s="92" t="s">
        <v>738</v>
      </c>
      <c r="C1969" s="89" t="s">
        <v>577</v>
      </c>
      <c r="D1969" s="113">
        <v>0.35</v>
      </c>
      <c r="E1969" s="72">
        <v>3.5</v>
      </c>
      <c r="F1969" s="21">
        <f>PRODUCT(D1969*E1969)</f>
        <v>1.2249999999999999</v>
      </c>
    </row>
    <row r="1970" spans="1:6" ht="12.75">
      <c r="A1970" s="91"/>
      <c r="B1970" s="92" t="s">
        <v>782</v>
      </c>
      <c r="C1970" s="89" t="s">
        <v>605</v>
      </c>
      <c r="D1970" s="113">
        <v>1</v>
      </c>
      <c r="E1970" s="93">
        <v>5.0599999999999996</v>
      </c>
      <c r="F1970" s="21">
        <f>PRODUCT(D1970*E1970)</f>
        <v>5.0599999999999996</v>
      </c>
    </row>
    <row r="1971" spans="1:6" ht="12.75">
      <c r="A1971" s="128" t="s">
        <v>571</v>
      </c>
      <c r="B1971" s="128"/>
      <c r="C1971" s="128"/>
      <c r="D1971" s="128"/>
      <c r="E1971" s="128"/>
      <c r="F1971" s="104">
        <f>SUM(F1968:F1969)</f>
        <v>3.8569999999999993</v>
      </c>
    </row>
    <row r="1972" spans="1:6" ht="12.75">
      <c r="A1972" s="128" t="s">
        <v>572</v>
      </c>
      <c r="B1972" s="128"/>
      <c r="C1972" s="128"/>
      <c r="D1972" s="128"/>
      <c r="E1972" s="128"/>
      <c r="F1972" s="104">
        <f>SUM(F1970)</f>
        <v>5.0599999999999996</v>
      </c>
    </row>
    <row r="1973" spans="1:6" ht="12.75">
      <c r="A1973" s="128" t="s">
        <v>573</v>
      </c>
      <c r="B1973" s="128"/>
      <c r="C1973" s="128"/>
      <c r="D1973" s="128"/>
      <c r="E1973" s="128"/>
      <c r="F1973" s="104">
        <f>SUM(F1971:F1972)</f>
        <v>8.916999999999998</v>
      </c>
    </row>
    <row r="1974" spans="1:6" ht="12.75">
      <c r="A1974" s="128" t="s">
        <v>574</v>
      </c>
      <c r="B1974" s="128"/>
      <c r="C1974" s="128"/>
      <c r="D1974" s="128"/>
      <c r="E1974" s="128"/>
      <c r="F1974" s="52">
        <f>PRODUCT(F1971*1.307)</f>
        <v>5.0410989999999991</v>
      </c>
    </row>
    <row r="1975" spans="1:6" ht="12.75">
      <c r="A1975" s="128" t="s">
        <v>740</v>
      </c>
      <c r="B1975" s="128"/>
      <c r="C1975" s="128"/>
      <c r="D1975" s="128"/>
      <c r="E1975" s="128"/>
      <c r="F1975" s="52">
        <f>SUM(F1973:F1974)</f>
        <v>13.958098999999997</v>
      </c>
    </row>
    <row r="1976" spans="1:6" ht="12.75">
      <c r="A1976" s="58"/>
      <c r="B1976" s="58" t="s">
        <v>439</v>
      </c>
      <c r="C1976" s="111" t="s">
        <v>83</v>
      </c>
      <c r="D1976" s="112"/>
      <c r="E1976" s="112"/>
      <c r="F1976" s="112"/>
    </row>
    <row r="1977" spans="1:6" ht="12.75">
      <c r="A1977" s="91"/>
      <c r="B1977" s="92" t="s">
        <v>737</v>
      </c>
      <c r="C1977" s="89" t="s">
        <v>577</v>
      </c>
      <c r="D1977" s="113">
        <v>1.1200000000000001</v>
      </c>
      <c r="E1977" s="72">
        <v>7.52</v>
      </c>
      <c r="F1977" s="21">
        <f t="shared" ref="F1977:F1984" si="31">PRODUCT(D1977*E1977)</f>
        <v>8.4223999999999997</v>
      </c>
    </row>
    <row r="1978" spans="1:6" ht="12.75">
      <c r="A1978" s="91"/>
      <c r="B1978" s="92" t="s">
        <v>738</v>
      </c>
      <c r="C1978" s="89" t="s">
        <v>577</v>
      </c>
      <c r="D1978" s="113">
        <v>1.1200000000000001</v>
      </c>
      <c r="E1978" s="72">
        <v>3.5</v>
      </c>
      <c r="F1978" s="21">
        <f t="shared" si="31"/>
        <v>3.9200000000000004</v>
      </c>
    </row>
    <row r="1979" spans="1:6" ht="12.75">
      <c r="A1979" s="91"/>
      <c r="B1979" s="92" t="s">
        <v>644</v>
      </c>
      <c r="C1979" s="89" t="s">
        <v>739</v>
      </c>
      <c r="D1979" s="113">
        <v>2</v>
      </c>
      <c r="E1979" s="93">
        <v>1</v>
      </c>
      <c r="F1979" s="21">
        <f t="shared" si="31"/>
        <v>2</v>
      </c>
    </row>
    <row r="1980" spans="1:6" ht="25.5">
      <c r="A1980" s="91"/>
      <c r="B1980" s="92" t="s">
        <v>745</v>
      </c>
      <c r="C1980" s="89" t="s">
        <v>739</v>
      </c>
      <c r="D1980" s="113">
        <v>4</v>
      </c>
      <c r="E1980" s="93">
        <v>0.6</v>
      </c>
      <c r="F1980" s="21">
        <f t="shared" si="31"/>
        <v>2.4</v>
      </c>
    </row>
    <row r="1981" spans="1:6" ht="12.75">
      <c r="A1981" s="91"/>
      <c r="B1981" s="92" t="s">
        <v>746</v>
      </c>
      <c r="C1981" s="89" t="s">
        <v>634</v>
      </c>
      <c r="D1981" s="113">
        <v>2</v>
      </c>
      <c r="E1981" s="93">
        <v>2.5</v>
      </c>
      <c r="F1981" s="21">
        <f t="shared" si="31"/>
        <v>5</v>
      </c>
    </row>
    <row r="1982" spans="1:6" ht="12.75">
      <c r="A1982" s="91"/>
      <c r="B1982" s="92" t="s">
        <v>747</v>
      </c>
      <c r="C1982" s="89" t="s">
        <v>739</v>
      </c>
      <c r="D1982" s="113">
        <v>12</v>
      </c>
      <c r="E1982" s="93">
        <v>0.1</v>
      </c>
      <c r="F1982" s="21">
        <f t="shared" si="31"/>
        <v>1.2000000000000002</v>
      </c>
    </row>
    <row r="1983" spans="1:6" ht="12.75">
      <c r="A1983" s="91"/>
      <c r="B1983" s="92" t="s">
        <v>631</v>
      </c>
      <c r="C1983" s="89" t="s">
        <v>739</v>
      </c>
      <c r="D1983" s="113">
        <v>12</v>
      </c>
      <c r="E1983" s="93">
        <v>0.05</v>
      </c>
      <c r="F1983" s="21">
        <f t="shared" si="31"/>
        <v>0.60000000000000009</v>
      </c>
    </row>
    <row r="1984" spans="1:6" ht="12.75">
      <c r="A1984" s="91"/>
      <c r="B1984" s="92" t="s">
        <v>774</v>
      </c>
      <c r="C1984" s="89" t="s">
        <v>634</v>
      </c>
      <c r="D1984" s="113">
        <v>0.5</v>
      </c>
      <c r="E1984" s="93">
        <v>6.43</v>
      </c>
      <c r="F1984" s="21">
        <f t="shared" si="31"/>
        <v>3.2149999999999999</v>
      </c>
    </row>
    <row r="1985" spans="1:6" ht="12.75">
      <c r="A1985" s="128" t="s">
        <v>571</v>
      </c>
      <c r="B1985" s="128"/>
      <c r="C1985" s="128"/>
      <c r="D1985" s="128"/>
      <c r="E1985" s="128"/>
      <c r="F1985" s="104">
        <f>SUM(F1977:F1978)</f>
        <v>12.3424</v>
      </c>
    </row>
    <row r="1986" spans="1:6" ht="12.75">
      <c r="A1986" s="128" t="s">
        <v>572</v>
      </c>
      <c r="B1986" s="128"/>
      <c r="C1986" s="128"/>
      <c r="D1986" s="128"/>
      <c r="E1986" s="128"/>
      <c r="F1986" s="104">
        <f>SUM(F1979:F1984)</f>
        <v>14.415000000000001</v>
      </c>
    </row>
    <row r="1987" spans="1:6" ht="12.75">
      <c r="A1987" s="128" t="s">
        <v>573</v>
      </c>
      <c r="B1987" s="128"/>
      <c r="C1987" s="128"/>
      <c r="D1987" s="128"/>
      <c r="E1987" s="128"/>
      <c r="F1987" s="104">
        <f>SUM(F1985:F1986)</f>
        <v>26.757400000000001</v>
      </c>
    </row>
    <row r="1988" spans="1:6" ht="12.75">
      <c r="A1988" s="128" t="s">
        <v>574</v>
      </c>
      <c r="B1988" s="128"/>
      <c r="C1988" s="128"/>
      <c r="D1988" s="128"/>
      <c r="E1988" s="128"/>
      <c r="F1988" s="52">
        <f>PRODUCT(F1985*1.307)</f>
        <v>16.1315168</v>
      </c>
    </row>
    <row r="1989" spans="1:6" ht="12.75">
      <c r="A1989" s="128" t="s">
        <v>740</v>
      </c>
      <c r="B1989" s="128"/>
      <c r="C1989" s="128"/>
      <c r="D1989" s="128"/>
      <c r="E1989" s="128"/>
      <c r="F1989" s="52">
        <f>SUM(F1987:F1988)</f>
        <v>42.888916800000004</v>
      </c>
    </row>
    <row r="1990" spans="1:6" ht="25.5">
      <c r="A1990" s="58"/>
      <c r="B1990" s="58" t="s">
        <v>441</v>
      </c>
      <c r="C1990" s="111" t="s">
        <v>83</v>
      </c>
      <c r="D1990" s="112"/>
      <c r="E1990" s="112"/>
      <c r="F1990" s="112"/>
    </row>
    <row r="1991" spans="1:6" ht="12.75">
      <c r="A1991" s="91"/>
      <c r="B1991" s="92" t="s">
        <v>737</v>
      </c>
      <c r="C1991" s="89" t="s">
        <v>577</v>
      </c>
      <c r="D1991" s="113">
        <v>0.9</v>
      </c>
      <c r="E1991" s="72">
        <v>7.52</v>
      </c>
      <c r="F1991" s="21">
        <f>PRODUCT(D1991*E1991)</f>
        <v>6.7679999999999998</v>
      </c>
    </row>
    <row r="1992" spans="1:6" ht="12.75">
      <c r="A1992" s="91"/>
      <c r="B1992" s="92" t="s">
        <v>738</v>
      </c>
      <c r="C1992" s="89" t="s">
        <v>577</v>
      </c>
      <c r="D1992" s="113">
        <v>0.9</v>
      </c>
      <c r="E1992" s="72">
        <v>3.5</v>
      </c>
      <c r="F1992" s="21">
        <f>PRODUCT(D1992*E1992)</f>
        <v>3.15</v>
      </c>
    </row>
    <row r="1993" spans="1:6" ht="25.5">
      <c r="A1993" s="91"/>
      <c r="B1993" s="92" t="s">
        <v>441</v>
      </c>
      <c r="C1993" s="89" t="s">
        <v>739</v>
      </c>
      <c r="D1993" s="113">
        <v>1</v>
      </c>
      <c r="E1993" s="93">
        <v>32.130000000000003</v>
      </c>
      <c r="F1993" s="21">
        <f>PRODUCT(D1993*E1993)</f>
        <v>32.130000000000003</v>
      </c>
    </row>
    <row r="1994" spans="1:6" ht="12.75">
      <c r="A1994" s="128" t="s">
        <v>571</v>
      </c>
      <c r="B1994" s="128"/>
      <c r="C1994" s="128"/>
      <c r="D1994" s="128"/>
      <c r="E1994" s="128"/>
      <c r="F1994" s="104">
        <f>SUM(F1991:F1992)</f>
        <v>9.9179999999999993</v>
      </c>
    </row>
    <row r="1995" spans="1:6" ht="12.75">
      <c r="A1995" s="128" t="s">
        <v>572</v>
      </c>
      <c r="B1995" s="128"/>
      <c r="C1995" s="128"/>
      <c r="D1995" s="128"/>
      <c r="E1995" s="128"/>
      <c r="F1995" s="104">
        <f>SUM(F1993)</f>
        <v>32.130000000000003</v>
      </c>
    </row>
    <row r="1996" spans="1:6" ht="12.75">
      <c r="A1996" s="128" t="s">
        <v>573</v>
      </c>
      <c r="B1996" s="128"/>
      <c r="C1996" s="128"/>
      <c r="D1996" s="128"/>
      <c r="E1996" s="128"/>
      <c r="F1996" s="104">
        <f>SUM(F1994:F1995)</f>
        <v>42.048000000000002</v>
      </c>
    </row>
    <row r="1997" spans="1:6" ht="12.75">
      <c r="A1997" s="128" t="s">
        <v>574</v>
      </c>
      <c r="B1997" s="128"/>
      <c r="C1997" s="128"/>
      <c r="D1997" s="128"/>
      <c r="E1997" s="128"/>
      <c r="F1997" s="52">
        <f>PRODUCT(F1994*1.307)</f>
        <v>12.962825999999998</v>
      </c>
    </row>
    <row r="1998" spans="1:6" ht="12.75">
      <c r="A1998" s="128" t="s">
        <v>740</v>
      </c>
      <c r="B1998" s="128"/>
      <c r="C1998" s="128"/>
      <c r="D1998" s="128"/>
      <c r="E1998" s="128"/>
      <c r="F1998" s="52">
        <f>SUM(F1996:F1997)</f>
        <v>55.010826000000002</v>
      </c>
    </row>
    <row r="1999" spans="1:6" ht="12.75">
      <c r="A1999" s="58"/>
      <c r="B1999" s="58" t="s">
        <v>443</v>
      </c>
      <c r="C1999" s="111" t="s">
        <v>83</v>
      </c>
      <c r="D1999" s="112"/>
      <c r="E1999" s="112"/>
      <c r="F1999" s="112"/>
    </row>
    <row r="2000" spans="1:6" ht="12.75">
      <c r="A2000" s="91"/>
      <c r="B2000" s="92" t="s">
        <v>737</v>
      </c>
      <c r="C2000" s="89" t="s">
        <v>577</v>
      </c>
      <c r="D2000" s="113">
        <v>0.12</v>
      </c>
      <c r="E2000" s="72">
        <v>7.52</v>
      </c>
      <c r="F2000" s="21">
        <f>PRODUCT(D2000*E2000)</f>
        <v>0.90239999999999987</v>
      </c>
    </row>
    <row r="2001" spans="1:6" ht="12.75">
      <c r="A2001" s="91"/>
      <c r="B2001" s="92" t="s">
        <v>738</v>
      </c>
      <c r="C2001" s="89" t="s">
        <v>577</v>
      </c>
      <c r="D2001" s="113">
        <v>0.12</v>
      </c>
      <c r="E2001" s="72">
        <v>3.5</v>
      </c>
      <c r="F2001" s="21">
        <f>PRODUCT(D2001*E2001)</f>
        <v>0.42</v>
      </c>
    </row>
    <row r="2002" spans="1:6" ht="12.75">
      <c r="A2002" s="91"/>
      <c r="B2002" s="92" t="s">
        <v>783</v>
      </c>
      <c r="C2002" s="89" t="s">
        <v>739</v>
      </c>
      <c r="D2002" s="113">
        <v>1</v>
      </c>
      <c r="E2002" s="93">
        <v>7.82</v>
      </c>
      <c r="F2002" s="21">
        <f>PRODUCT(D2002*E2002)</f>
        <v>7.82</v>
      </c>
    </row>
    <row r="2003" spans="1:6" ht="12.75">
      <c r="A2003" s="128" t="s">
        <v>571</v>
      </c>
      <c r="B2003" s="128"/>
      <c r="C2003" s="128"/>
      <c r="D2003" s="128"/>
      <c r="E2003" s="128"/>
      <c r="F2003" s="104">
        <f>SUM(F2000:F2001)</f>
        <v>1.3223999999999998</v>
      </c>
    </row>
    <row r="2004" spans="1:6" ht="12.75">
      <c r="A2004" s="128" t="s">
        <v>572</v>
      </c>
      <c r="B2004" s="128"/>
      <c r="C2004" s="128"/>
      <c r="D2004" s="128"/>
      <c r="E2004" s="128"/>
      <c r="F2004" s="104">
        <f>SUM(F2002)</f>
        <v>7.82</v>
      </c>
    </row>
    <row r="2005" spans="1:6" ht="12.75">
      <c r="A2005" s="128" t="s">
        <v>573</v>
      </c>
      <c r="B2005" s="128"/>
      <c r="C2005" s="128"/>
      <c r="D2005" s="128"/>
      <c r="E2005" s="128"/>
      <c r="F2005" s="104">
        <f>SUM(F2003:F2004)</f>
        <v>9.1424000000000003</v>
      </c>
    </row>
    <row r="2006" spans="1:6" ht="12.75">
      <c r="A2006" s="128" t="s">
        <v>574</v>
      </c>
      <c r="B2006" s="128"/>
      <c r="C2006" s="128"/>
      <c r="D2006" s="128"/>
      <c r="E2006" s="128"/>
      <c r="F2006" s="52">
        <f>PRODUCT(F2003*1.307)</f>
        <v>1.7283767999999997</v>
      </c>
    </row>
    <row r="2007" spans="1:6" ht="12.75">
      <c r="A2007" s="128" t="s">
        <v>740</v>
      </c>
      <c r="B2007" s="128"/>
      <c r="C2007" s="128"/>
      <c r="D2007" s="128"/>
      <c r="E2007" s="128"/>
      <c r="F2007" s="52">
        <f>SUM(F2005:F2006)</f>
        <v>10.8707768</v>
      </c>
    </row>
    <row r="2008" spans="1:6" ht="12.75">
      <c r="A2008" s="58"/>
      <c r="B2008" s="58" t="s">
        <v>445</v>
      </c>
      <c r="C2008" s="111" t="s">
        <v>103</v>
      </c>
      <c r="D2008" s="112"/>
      <c r="E2008" s="112"/>
      <c r="F2008" s="112"/>
    </row>
    <row r="2009" spans="1:6" ht="12.75">
      <c r="A2009" s="91"/>
      <c r="B2009" s="92" t="s">
        <v>737</v>
      </c>
      <c r="C2009" s="89" t="s">
        <v>577</v>
      </c>
      <c r="D2009" s="113">
        <v>0.8</v>
      </c>
      <c r="E2009" s="72">
        <v>7.52</v>
      </c>
      <c r="F2009" s="21">
        <f>PRODUCT(D2009*E2009)</f>
        <v>6.016</v>
      </c>
    </row>
    <row r="2010" spans="1:6" ht="12.75">
      <c r="A2010" s="91"/>
      <c r="B2010" s="92" t="s">
        <v>738</v>
      </c>
      <c r="C2010" s="89" t="s">
        <v>577</v>
      </c>
      <c r="D2010" s="113">
        <v>0.8</v>
      </c>
      <c r="E2010" s="72">
        <v>3.5</v>
      </c>
      <c r="F2010" s="21">
        <f>PRODUCT(D2010*E2010)</f>
        <v>2.8000000000000003</v>
      </c>
    </row>
    <row r="2011" spans="1:6" ht="25.5">
      <c r="A2011" s="91"/>
      <c r="B2011" s="92" t="s">
        <v>784</v>
      </c>
      <c r="C2011" s="89" t="s">
        <v>634</v>
      </c>
      <c r="D2011" s="113">
        <v>1</v>
      </c>
      <c r="E2011" s="93">
        <v>9.94</v>
      </c>
      <c r="F2011" s="21">
        <f>PRODUCT(D2011*E2011)</f>
        <v>9.94</v>
      </c>
    </row>
    <row r="2012" spans="1:6" ht="12.75">
      <c r="A2012" s="128" t="s">
        <v>571</v>
      </c>
      <c r="B2012" s="128"/>
      <c r="C2012" s="128"/>
      <c r="D2012" s="128"/>
      <c r="E2012" s="128"/>
      <c r="F2012" s="104">
        <f>SUM(F2009:F2010)</f>
        <v>8.8160000000000007</v>
      </c>
    </row>
    <row r="2013" spans="1:6" ht="12.75">
      <c r="A2013" s="128" t="s">
        <v>572</v>
      </c>
      <c r="B2013" s="128"/>
      <c r="C2013" s="128"/>
      <c r="D2013" s="128"/>
      <c r="E2013" s="128"/>
      <c r="F2013" s="104">
        <f>SUM(F2011)</f>
        <v>9.94</v>
      </c>
    </row>
    <row r="2014" spans="1:6" ht="12.75">
      <c r="A2014" s="128" t="s">
        <v>573</v>
      </c>
      <c r="B2014" s="128"/>
      <c r="C2014" s="128"/>
      <c r="D2014" s="128"/>
      <c r="E2014" s="128"/>
      <c r="F2014" s="104">
        <f>SUM(F2012:F2013)</f>
        <v>18.756</v>
      </c>
    </row>
    <row r="2015" spans="1:6" ht="12.75">
      <c r="A2015" s="128" t="s">
        <v>574</v>
      </c>
      <c r="B2015" s="128"/>
      <c r="C2015" s="128"/>
      <c r="D2015" s="128"/>
      <c r="E2015" s="128"/>
      <c r="F2015" s="52">
        <f>PRODUCT(F2012*1.307)</f>
        <v>11.522512000000001</v>
      </c>
    </row>
    <row r="2016" spans="1:6" ht="12.75">
      <c r="A2016" s="128" t="s">
        <v>740</v>
      </c>
      <c r="B2016" s="128"/>
      <c r="C2016" s="128"/>
      <c r="D2016" s="128"/>
      <c r="E2016" s="128"/>
      <c r="F2016" s="52">
        <f>SUM(F2014:F2015)</f>
        <v>30.278511999999999</v>
      </c>
    </row>
    <row r="2017" spans="1:6" ht="25.5">
      <c r="A2017" s="58"/>
      <c r="B2017" s="58" t="s">
        <v>447</v>
      </c>
      <c r="C2017" s="111" t="s">
        <v>433</v>
      </c>
      <c r="D2017" s="112"/>
      <c r="E2017" s="112"/>
      <c r="F2017" s="112"/>
    </row>
    <row r="2018" spans="1:6" ht="12.75">
      <c r="A2018" s="91"/>
      <c r="B2018" s="92" t="s">
        <v>738</v>
      </c>
      <c r="C2018" s="89" t="s">
        <v>577</v>
      </c>
      <c r="D2018" s="113">
        <v>0.1</v>
      </c>
      <c r="E2018" s="72">
        <v>3.5</v>
      </c>
      <c r="F2018" s="21">
        <f>PRODUCT(D2018*E2018)</f>
        <v>0.35000000000000003</v>
      </c>
    </row>
    <row r="2019" spans="1:6" ht="12.75">
      <c r="A2019" s="91"/>
      <c r="B2019" s="92" t="s">
        <v>785</v>
      </c>
      <c r="C2019" s="89" t="s">
        <v>781</v>
      </c>
      <c r="D2019" s="113">
        <v>1</v>
      </c>
      <c r="E2019" s="93">
        <v>4.0599999999999996</v>
      </c>
      <c r="F2019" s="21">
        <f>PRODUCT(D2019*E2019)</f>
        <v>4.0599999999999996</v>
      </c>
    </row>
    <row r="2020" spans="1:6" ht="12.75">
      <c r="A2020" s="128" t="s">
        <v>571</v>
      </c>
      <c r="B2020" s="128"/>
      <c r="C2020" s="128"/>
      <c r="D2020" s="128"/>
      <c r="E2020" s="128"/>
      <c r="F2020" s="104">
        <f>SUM(F2017:F2018)</f>
        <v>0.35000000000000003</v>
      </c>
    </row>
    <row r="2021" spans="1:6" ht="12.75">
      <c r="A2021" s="128" t="s">
        <v>572</v>
      </c>
      <c r="B2021" s="128"/>
      <c r="C2021" s="128"/>
      <c r="D2021" s="128"/>
      <c r="E2021" s="128"/>
      <c r="F2021" s="104">
        <f>SUM(F2019)</f>
        <v>4.0599999999999996</v>
      </c>
    </row>
    <row r="2022" spans="1:6" ht="12.75">
      <c r="A2022" s="128" t="s">
        <v>573</v>
      </c>
      <c r="B2022" s="128"/>
      <c r="C2022" s="128"/>
      <c r="D2022" s="128"/>
      <c r="E2022" s="128"/>
      <c r="F2022" s="104">
        <f>SUM(F2020:F2021)</f>
        <v>4.4099999999999993</v>
      </c>
    </row>
    <row r="2023" spans="1:6" ht="12.75">
      <c r="A2023" s="128" t="s">
        <v>574</v>
      </c>
      <c r="B2023" s="128"/>
      <c r="C2023" s="128"/>
      <c r="D2023" s="128"/>
      <c r="E2023" s="128"/>
      <c r="F2023" s="52">
        <f>PRODUCT(F2020*1.307)</f>
        <v>0.45745000000000002</v>
      </c>
    </row>
    <row r="2024" spans="1:6" ht="12.75">
      <c r="A2024" s="128" t="s">
        <v>740</v>
      </c>
      <c r="B2024" s="128"/>
      <c r="C2024" s="128"/>
      <c r="D2024" s="128"/>
      <c r="E2024" s="128"/>
      <c r="F2024" s="52">
        <f>SUM(F2022:F2023)</f>
        <v>4.8674499999999989</v>
      </c>
    </row>
    <row r="2025" spans="1:6" ht="12.75">
      <c r="A2025" s="58"/>
      <c r="B2025" s="58" t="s">
        <v>449</v>
      </c>
      <c r="C2025" s="111" t="s">
        <v>103</v>
      </c>
      <c r="D2025" s="112"/>
      <c r="E2025" s="112"/>
      <c r="F2025" s="112"/>
    </row>
    <row r="2026" spans="1:6" ht="12.75">
      <c r="A2026" s="91"/>
      <c r="B2026" s="92" t="s">
        <v>738</v>
      </c>
      <c r="C2026" s="89" t="s">
        <v>577</v>
      </c>
      <c r="D2026" s="113">
        <v>0.05</v>
      </c>
      <c r="E2026" s="72">
        <v>3.5</v>
      </c>
      <c r="F2026" s="21">
        <f>PRODUCT(D2026*E2026)</f>
        <v>0.17500000000000002</v>
      </c>
    </row>
    <row r="2027" spans="1:6" ht="12.75">
      <c r="A2027" s="91"/>
      <c r="B2027" s="92" t="s">
        <v>786</v>
      </c>
      <c r="C2027" s="89" t="s">
        <v>634</v>
      </c>
      <c r="D2027" s="113">
        <v>1</v>
      </c>
      <c r="E2027" s="93">
        <v>1.19</v>
      </c>
      <c r="F2027" s="21">
        <f>PRODUCT(D2027*E2027)</f>
        <v>1.19</v>
      </c>
    </row>
    <row r="2028" spans="1:6" ht="12.75">
      <c r="A2028" s="128" t="s">
        <v>571</v>
      </c>
      <c r="B2028" s="128"/>
      <c r="C2028" s="128"/>
      <c r="D2028" s="128"/>
      <c r="E2028" s="128"/>
      <c r="F2028" s="104">
        <f>SUM(F2025:F2026)</f>
        <v>0.17500000000000002</v>
      </c>
    </row>
    <row r="2029" spans="1:6" ht="12.75">
      <c r="A2029" s="128" t="s">
        <v>572</v>
      </c>
      <c r="B2029" s="128"/>
      <c r="C2029" s="128"/>
      <c r="D2029" s="128"/>
      <c r="E2029" s="128"/>
      <c r="F2029" s="104">
        <f>SUM(F2027)</f>
        <v>1.19</v>
      </c>
    </row>
    <row r="2030" spans="1:6" ht="12.75">
      <c r="A2030" s="128" t="s">
        <v>573</v>
      </c>
      <c r="B2030" s="128"/>
      <c r="C2030" s="128"/>
      <c r="D2030" s="128"/>
      <c r="E2030" s="128"/>
      <c r="F2030" s="104">
        <f>SUM(F2028:F2029)</f>
        <v>1.365</v>
      </c>
    </row>
    <row r="2031" spans="1:6" ht="12.75">
      <c r="A2031" s="128" t="s">
        <v>574</v>
      </c>
      <c r="B2031" s="128"/>
      <c r="C2031" s="128"/>
      <c r="D2031" s="128"/>
      <c r="E2031" s="128"/>
      <c r="F2031" s="52">
        <f>PRODUCT(F2028*1.307)</f>
        <v>0.22872500000000001</v>
      </c>
    </row>
    <row r="2032" spans="1:6" ht="12.75">
      <c r="A2032" s="128" t="s">
        <v>740</v>
      </c>
      <c r="B2032" s="128"/>
      <c r="C2032" s="128"/>
      <c r="D2032" s="128"/>
      <c r="E2032" s="128"/>
      <c r="F2032" s="52">
        <f>SUM(F2030:F2031)</f>
        <v>1.5937250000000001</v>
      </c>
    </row>
    <row r="2033" spans="1:6" ht="25.5">
      <c r="A2033" s="58"/>
      <c r="B2033" s="58" t="s">
        <v>453</v>
      </c>
      <c r="C2033" s="111" t="s">
        <v>103</v>
      </c>
      <c r="D2033" s="112"/>
      <c r="E2033" s="112"/>
      <c r="F2033" s="112"/>
    </row>
    <row r="2034" spans="1:6" ht="12.75">
      <c r="A2034" s="86"/>
      <c r="B2034" s="69" t="s">
        <v>626</v>
      </c>
      <c r="C2034" s="89" t="s">
        <v>577</v>
      </c>
      <c r="D2034" s="113">
        <v>0.08</v>
      </c>
      <c r="E2034" s="72">
        <v>7.52</v>
      </c>
      <c r="F2034" s="21">
        <f>PRODUCT(D2034*E2034)</f>
        <v>0.60160000000000002</v>
      </c>
    </row>
    <row r="2035" spans="1:6" ht="12.75">
      <c r="A2035" s="86"/>
      <c r="B2035" s="69" t="s">
        <v>627</v>
      </c>
      <c r="C2035" s="89" t="s">
        <v>577</v>
      </c>
      <c r="D2035" s="113">
        <v>0.08</v>
      </c>
      <c r="E2035" s="72">
        <v>3.5</v>
      </c>
      <c r="F2035" s="21">
        <f>PRODUCT(D2035*E2035)</f>
        <v>0.28000000000000003</v>
      </c>
    </row>
    <row r="2036" spans="1:6" ht="12.75">
      <c r="A2036" s="91"/>
      <c r="B2036" s="92" t="s">
        <v>787</v>
      </c>
      <c r="C2036" s="89" t="s">
        <v>634</v>
      </c>
      <c r="D2036" s="113">
        <v>1</v>
      </c>
      <c r="E2036" s="93">
        <v>2.95</v>
      </c>
      <c r="F2036" s="21">
        <f>PRODUCT(D2036*E2036)</f>
        <v>2.95</v>
      </c>
    </row>
    <row r="2037" spans="1:6" ht="12.75">
      <c r="A2037" s="128" t="s">
        <v>571</v>
      </c>
      <c r="B2037" s="128"/>
      <c r="C2037" s="128"/>
      <c r="D2037" s="128"/>
      <c r="E2037" s="128"/>
      <c r="F2037" s="104">
        <f>SUM(F2034:F2035)</f>
        <v>0.88160000000000005</v>
      </c>
    </row>
    <row r="2038" spans="1:6" ht="12.75">
      <c r="A2038" s="128" t="s">
        <v>572</v>
      </c>
      <c r="B2038" s="128"/>
      <c r="C2038" s="128"/>
      <c r="D2038" s="128"/>
      <c r="E2038" s="128"/>
      <c r="F2038" s="104">
        <f>SUM(F2036)</f>
        <v>2.95</v>
      </c>
    </row>
    <row r="2039" spans="1:6" ht="12.75">
      <c r="A2039" s="128" t="s">
        <v>573</v>
      </c>
      <c r="B2039" s="128"/>
      <c r="C2039" s="128"/>
      <c r="D2039" s="128"/>
      <c r="E2039" s="128"/>
      <c r="F2039" s="104">
        <f>SUM(F2037:F2038)</f>
        <v>3.8316000000000003</v>
      </c>
    </row>
    <row r="2040" spans="1:6" ht="12.75">
      <c r="A2040" s="128" t="s">
        <v>574</v>
      </c>
      <c r="B2040" s="128"/>
      <c r="C2040" s="128"/>
      <c r="D2040" s="128"/>
      <c r="E2040" s="128"/>
      <c r="F2040" s="52">
        <f>PRODUCT(F2037*1.307)</f>
        <v>1.1522512</v>
      </c>
    </row>
    <row r="2041" spans="1:6" ht="12.75">
      <c r="A2041" s="128" t="s">
        <v>740</v>
      </c>
      <c r="B2041" s="128"/>
      <c r="C2041" s="128"/>
      <c r="D2041" s="128"/>
      <c r="E2041" s="128"/>
      <c r="F2041" s="52">
        <f>SUM(F2039:F2040)</f>
        <v>4.9838512000000001</v>
      </c>
    </row>
    <row r="2042" spans="1:6" ht="25.5">
      <c r="A2042" s="58"/>
      <c r="B2042" s="58" t="s">
        <v>455</v>
      </c>
      <c r="C2042" s="111" t="s">
        <v>103</v>
      </c>
      <c r="D2042" s="112"/>
      <c r="E2042" s="112"/>
      <c r="F2042" s="112"/>
    </row>
    <row r="2043" spans="1:6" ht="12.75">
      <c r="A2043" s="86"/>
      <c r="B2043" s="69" t="s">
        <v>626</v>
      </c>
      <c r="C2043" s="89" t="s">
        <v>577</v>
      </c>
      <c r="D2043" s="113">
        <v>0.08</v>
      </c>
      <c r="E2043" s="72">
        <v>7.52</v>
      </c>
      <c r="F2043" s="21">
        <f>PRODUCT(D2043*E2043)</f>
        <v>0.60160000000000002</v>
      </c>
    </row>
    <row r="2044" spans="1:6" ht="12.75">
      <c r="A2044" s="86"/>
      <c r="B2044" s="69" t="s">
        <v>627</v>
      </c>
      <c r="C2044" s="89" t="s">
        <v>577</v>
      </c>
      <c r="D2044" s="113">
        <v>0.08</v>
      </c>
      <c r="E2044" s="72">
        <v>3.5</v>
      </c>
      <c r="F2044" s="21">
        <f>PRODUCT(D2044*E2044)</f>
        <v>0.28000000000000003</v>
      </c>
    </row>
    <row r="2045" spans="1:6" ht="25.5">
      <c r="A2045" s="91"/>
      <c r="B2045" s="92" t="s">
        <v>788</v>
      </c>
      <c r="C2045" s="89" t="s">
        <v>634</v>
      </c>
      <c r="D2045" s="113">
        <v>1</v>
      </c>
      <c r="E2045" s="93">
        <v>0.59</v>
      </c>
      <c r="F2045" s="21">
        <f>PRODUCT(D2045*E2045)</f>
        <v>0.59</v>
      </c>
    </row>
    <row r="2046" spans="1:6" ht="12.75">
      <c r="A2046" s="128" t="s">
        <v>571</v>
      </c>
      <c r="B2046" s="128"/>
      <c r="C2046" s="128"/>
      <c r="D2046" s="128"/>
      <c r="E2046" s="128"/>
      <c r="F2046" s="104">
        <f>SUM(F2043:F2044)</f>
        <v>0.88160000000000005</v>
      </c>
    </row>
    <row r="2047" spans="1:6" ht="12.75">
      <c r="A2047" s="128" t="s">
        <v>572</v>
      </c>
      <c r="B2047" s="128"/>
      <c r="C2047" s="128"/>
      <c r="D2047" s="128"/>
      <c r="E2047" s="128"/>
      <c r="F2047" s="104">
        <f>SUM(F2045)</f>
        <v>0.59</v>
      </c>
    </row>
    <row r="2048" spans="1:6" ht="12.75">
      <c r="A2048" s="128" t="s">
        <v>573</v>
      </c>
      <c r="B2048" s="128"/>
      <c r="C2048" s="128"/>
      <c r="D2048" s="128"/>
      <c r="E2048" s="128"/>
      <c r="F2048" s="104">
        <f>SUM(F2046:F2047)</f>
        <v>1.4716</v>
      </c>
    </row>
    <row r="2049" spans="1:6" ht="12.75">
      <c r="A2049" s="128" t="s">
        <v>574</v>
      </c>
      <c r="B2049" s="128"/>
      <c r="C2049" s="128"/>
      <c r="D2049" s="128"/>
      <c r="E2049" s="128"/>
      <c r="F2049" s="52">
        <f>PRODUCT(F2046*1.307)</f>
        <v>1.1522512</v>
      </c>
    </row>
    <row r="2050" spans="1:6" ht="12.75">
      <c r="A2050" s="128" t="s">
        <v>740</v>
      </c>
      <c r="B2050" s="128"/>
      <c r="C2050" s="128"/>
      <c r="D2050" s="128"/>
      <c r="E2050" s="128"/>
      <c r="F2050" s="52">
        <f>SUM(F2048:F2049)</f>
        <v>2.6238511999999998</v>
      </c>
    </row>
    <row r="2051" spans="1:6" ht="25.5">
      <c r="A2051" s="58"/>
      <c r="B2051" s="58" t="s">
        <v>457</v>
      </c>
      <c r="C2051" s="111" t="s">
        <v>103</v>
      </c>
      <c r="D2051" s="112"/>
      <c r="E2051" s="112"/>
      <c r="F2051" s="112"/>
    </row>
    <row r="2052" spans="1:6" ht="12.75">
      <c r="A2052" s="86"/>
      <c r="B2052" s="69" t="s">
        <v>626</v>
      </c>
      <c r="C2052" s="89" t="s">
        <v>577</v>
      </c>
      <c r="D2052" s="113">
        <v>0.08</v>
      </c>
      <c r="E2052" s="72">
        <v>7.52</v>
      </c>
      <c r="F2052" s="21">
        <f>PRODUCT(D2052*E2052)</f>
        <v>0.60160000000000002</v>
      </c>
    </row>
    <row r="2053" spans="1:6" ht="12.75">
      <c r="A2053" s="86"/>
      <c r="B2053" s="69" t="s">
        <v>627</v>
      </c>
      <c r="C2053" s="89" t="s">
        <v>577</v>
      </c>
      <c r="D2053" s="113">
        <v>0.08</v>
      </c>
      <c r="E2053" s="72">
        <v>3.5</v>
      </c>
      <c r="F2053" s="21">
        <f>PRODUCT(D2053*E2053)</f>
        <v>0.28000000000000003</v>
      </c>
    </row>
    <row r="2054" spans="1:6" ht="25.5">
      <c r="A2054" s="91"/>
      <c r="B2054" s="92" t="s">
        <v>789</v>
      </c>
      <c r="C2054" s="89" t="s">
        <v>634</v>
      </c>
      <c r="D2054" s="113">
        <v>1</v>
      </c>
      <c r="E2054" s="93">
        <v>0.9</v>
      </c>
      <c r="F2054" s="21">
        <f>PRODUCT(D2054*E2054)</f>
        <v>0.9</v>
      </c>
    </row>
    <row r="2055" spans="1:6" ht="12.75">
      <c r="A2055" s="128" t="s">
        <v>571</v>
      </c>
      <c r="B2055" s="128"/>
      <c r="C2055" s="128"/>
      <c r="D2055" s="128"/>
      <c r="E2055" s="128"/>
      <c r="F2055" s="104">
        <f>SUM(F2052:F2053)</f>
        <v>0.88160000000000005</v>
      </c>
    </row>
    <row r="2056" spans="1:6" ht="12.75">
      <c r="A2056" s="128" t="s">
        <v>572</v>
      </c>
      <c r="B2056" s="128"/>
      <c r="C2056" s="128"/>
      <c r="D2056" s="128"/>
      <c r="E2056" s="128"/>
      <c r="F2056" s="104">
        <f>SUM(F2054)</f>
        <v>0.9</v>
      </c>
    </row>
    <row r="2057" spans="1:6" ht="12.75">
      <c r="A2057" s="128" t="s">
        <v>573</v>
      </c>
      <c r="B2057" s="128"/>
      <c r="C2057" s="128"/>
      <c r="D2057" s="128"/>
      <c r="E2057" s="128"/>
      <c r="F2057" s="104">
        <f>SUM(F2055:F2056)</f>
        <v>1.7816000000000001</v>
      </c>
    </row>
    <row r="2058" spans="1:6" ht="12.75">
      <c r="A2058" s="128" t="s">
        <v>574</v>
      </c>
      <c r="B2058" s="128"/>
      <c r="C2058" s="128"/>
      <c r="D2058" s="128"/>
      <c r="E2058" s="128"/>
      <c r="F2058" s="52">
        <f>PRODUCT(F2055*1.307)</f>
        <v>1.1522512</v>
      </c>
    </row>
    <row r="2059" spans="1:6" ht="12.75">
      <c r="A2059" s="128" t="s">
        <v>740</v>
      </c>
      <c r="B2059" s="128"/>
      <c r="C2059" s="128"/>
      <c r="D2059" s="128"/>
      <c r="E2059" s="128"/>
      <c r="F2059" s="52">
        <f>SUM(F2057:F2058)</f>
        <v>2.9338512000000003</v>
      </c>
    </row>
    <row r="2060" spans="1:6" ht="12.75">
      <c r="A2060" s="42"/>
      <c r="B2060" s="58" t="s">
        <v>191</v>
      </c>
      <c r="C2060" s="53" t="s">
        <v>103</v>
      </c>
      <c r="D2060" s="88"/>
      <c r="E2060" s="55"/>
      <c r="F2060" s="56"/>
    </row>
    <row r="2061" spans="1:6" ht="12.75">
      <c r="A2061" s="86"/>
      <c r="B2061" s="69" t="s">
        <v>626</v>
      </c>
      <c r="C2061" s="89" t="s">
        <v>577</v>
      </c>
      <c r="D2061" s="90">
        <v>0.11</v>
      </c>
      <c r="E2061" s="72">
        <v>7.52</v>
      </c>
      <c r="F2061" s="21">
        <f>PRODUCT(D2061*E2061)</f>
        <v>0.82719999999999994</v>
      </c>
    </row>
    <row r="2062" spans="1:6" ht="12.75">
      <c r="A2062" s="86"/>
      <c r="B2062" s="69" t="s">
        <v>627</v>
      </c>
      <c r="C2062" s="89" t="s">
        <v>577</v>
      </c>
      <c r="D2062" s="90">
        <v>0.11</v>
      </c>
      <c r="E2062" s="72">
        <v>3.5</v>
      </c>
      <c r="F2062" s="21">
        <f>PRODUCT(D2062*E2062)</f>
        <v>0.38500000000000001</v>
      </c>
    </row>
    <row r="2063" spans="1:6" ht="25.5">
      <c r="A2063" s="91"/>
      <c r="B2063" s="92" t="s">
        <v>665</v>
      </c>
      <c r="C2063" s="89" t="s">
        <v>103</v>
      </c>
      <c r="D2063" s="90">
        <v>1</v>
      </c>
      <c r="E2063" s="93">
        <v>2.0499999999999998</v>
      </c>
      <c r="F2063" s="21">
        <f>PRODUCT(D2063*E2063)</f>
        <v>2.0499999999999998</v>
      </c>
    </row>
    <row r="2064" spans="1:6" ht="12.75">
      <c r="A2064" s="127" t="s">
        <v>571</v>
      </c>
      <c r="B2064" s="127"/>
      <c r="C2064" s="127"/>
      <c r="D2064" s="127"/>
      <c r="E2064" s="127"/>
      <c r="F2064" s="104">
        <f>SUM(F2061:F2062)</f>
        <v>1.2121999999999999</v>
      </c>
    </row>
    <row r="2065" spans="1:6" ht="12.75">
      <c r="A2065" s="127" t="s">
        <v>572</v>
      </c>
      <c r="B2065" s="127"/>
      <c r="C2065" s="127"/>
      <c r="D2065" s="127"/>
      <c r="E2065" s="127"/>
      <c r="F2065" s="104">
        <f>SUM(F2063)</f>
        <v>2.0499999999999998</v>
      </c>
    </row>
    <row r="2066" spans="1:6" ht="12.75">
      <c r="A2066" s="127" t="s">
        <v>573</v>
      </c>
      <c r="B2066" s="127"/>
      <c r="C2066" s="127"/>
      <c r="D2066" s="127"/>
      <c r="E2066" s="127"/>
      <c r="F2066" s="104">
        <f>SUM(F2064:F2065)</f>
        <v>3.2622</v>
      </c>
    </row>
    <row r="2067" spans="1:6" ht="12.75">
      <c r="A2067" s="128" t="s">
        <v>574</v>
      </c>
      <c r="B2067" s="128"/>
      <c r="C2067" s="128"/>
      <c r="D2067" s="128"/>
      <c r="E2067" s="128"/>
      <c r="F2067" s="52">
        <f>PRODUCT(F2064*1.307)</f>
        <v>1.5843453999999999</v>
      </c>
    </row>
    <row r="2068" spans="1:6" ht="12.75">
      <c r="A2068" s="127" t="s">
        <v>575</v>
      </c>
      <c r="B2068" s="127"/>
      <c r="C2068" s="127"/>
      <c r="D2068" s="127"/>
      <c r="E2068" s="127"/>
      <c r="F2068" s="52">
        <f>SUM(F2066:F2067)</f>
        <v>4.8465454000000001</v>
      </c>
    </row>
    <row r="2069" spans="1:6" ht="12.75">
      <c r="A2069" s="58"/>
      <c r="B2069" s="58" t="s">
        <v>461</v>
      </c>
      <c r="C2069" s="111" t="s">
        <v>83</v>
      </c>
      <c r="D2069" s="112"/>
      <c r="E2069" s="112"/>
      <c r="F2069" s="112"/>
    </row>
    <row r="2070" spans="1:6" ht="12.75">
      <c r="A2070" s="86"/>
      <c r="B2070" s="69" t="s">
        <v>626</v>
      </c>
      <c r="C2070" s="89" t="s">
        <v>577</v>
      </c>
      <c r="D2070" s="90">
        <v>0.08</v>
      </c>
      <c r="E2070" s="72">
        <v>7.52</v>
      </c>
      <c r="F2070" s="21">
        <f>PRODUCT(D2070*E2070)</f>
        <v>0.60160000000000002</v>
      </c>
    </row>
    <row r="2071" spans="1:6" ht="12.75">
      <c r="A2071" s="86"/>
      <c r="B2071" s="69" t="s">
        <v>627</v>
      </c>
      <c r="C2071" s="89" t="s">
        <v>577</v>
      </c>
      <c r="D2071" s="90">
        <v>0.08</v>
      </c>
      <c r="E2071" s="72">
        <v>3.5</v>
      </c>
      <c r="F2071" s="21">
        <f>PRODUCT(D2071*E2071)</f>
        <v>0.28000000000000003</v>
      </c>
    </row>
    <row r="2072" spans="1:6" ht="12.75">
      <c r="A2072" s="91"/>
      <c r="B2072" s="92" t="s">
        <v>159</v>
      </c>
      <c r="C2072" s="89" t="s">
        <v>611</v>
      </c>
      <c r="D2072" s="90">
        <v>1</v>
      </c>
      <c r="E2072" s="93">
        <v>7.0000000000000007E-2</v>
      </c>
      <c r="F2072" s="21">
        <f>PRODUCT(D2072*E2072)</f>
        <v>7.0000000000000007E-2</v>
      </c>
    </row>
    <row r="2073" spans="1:6" ht="12.75">
      <c r="A2073" s="127" t="s">
        <v>571</v>
      </c>
      <c r="B2073" s="127"/>
      <c r="C2073" s="127"/>
      <c r="D2073" s="127"/>
      <c r="E2073" s="127"/>
      <c r="F2073" s="82">
        <f>SUM(F2070:F2071)</f>
        <v>0.88160000000000005</v>
      </c>
    </row>
    <row r="2074" spans="1:6" ht="12.75">
      <c r="A2074" s="127" t="s">
        <v>572</v>
      </c>
      <c r="B2074" s="127"/>
      <c r="C2074" s="127"/>
      <c r="D2074" s="127"/>
      <c r="E2074" s="127"/>
      <c r="F2074" s="82">
        <f>SUM(F2072)</f>
        <v>7.0000000000000007E-2</v>
      </c>
    </row>
    <row r="2075" spans="1:6" ht="12.75">
      <c r="A2075" s="127" t="s">
        <v>573</v>
      </c>
      <c r="B2075" s="127"/>
      <c r="C2075" s="127"/>
      <c r="D2075" s="127"/>
      <c r="E2075" s="127"/>
      <c r="F2075" s="82">
        <f>SUM(F2073:F2074)</f>
        <v>0.9516</v>
      </c>
    </row>
    <row r="2076" spans="1:6" ht="12.75">
      <c r="A2076" s="128" t="s">
        <v>574</v>
      </c>
      <c r="B2076" s="128"/>
      <c r="C2076" s="128"/>
      <c r="D2076" s="128"/>
      <c r="E2076" s="128"/>
      <c r="F2076" s="52">
        <f>PRODUCT(F2073*1.307)</f>
        <v>1.1522512</v>
      </c>
    </row>
    <row r="2077" spans="1:6" ht="12.75">
      <c r="A2077" s="127" t="s">
        <v>575</v>
      </c>
      <c r="B2077" s="127"/>
      <c r="C2077" s="127"/>
      <c r="D2077" s="127"/>
      <c r="E2077" s="127"/>
      <c r="F2077" s="52">
        <f>SUM(F2075:F2076)</f>
        <v>2.1038512000000003</v>
      </c>
    </row>
    <row r="2078" spans="1:6" ht="12.75">
      <c r="A2078" s="58"/>
      <c r="B2078" s="58" t="s">
        <v>463</v>
      </c>
      <c r="C2078" s="111" t="s">
        <v>83</v>
      </c>
      <c r="D2078" s="112"/>
      <c r="E2078" s="112"/>
      <c r="F2078" s="112"/>
    </row>
    <row r="2079" spans="1:6" ht="12.75">
      <c r="A2079" s="86"/>
      <c r="B2079" s="69" t="s">
        <v>626</v>
      </c>
      <c r="C2079" s="89" t="s">
        <v>577</v>
      </c>
      <c r="D2079" s="90">
        <v>0.08</v>
      </c>
      <c r="E2079" s="72">
        <v>7.52</v>
      </c>
      <c r="F2079" s="21">
        <f>PRODUCT(D2079*E2079)</f>
        <v>0.60160000000000002</v>
      </c>
    </row>
    <row r="2080" spans="1:6" ht="12.75">
      <c r="A2080" s="86"/>
      <c r="B2080" s="69" t="s">
        <v>627</v>
      </c>
      <c r="C2080" s="89" t="s">
        <v>577</v>
      </c>
      <c r="D2080" s="90">
        <v>0.08</v>
      </c>
      <c r="E2080" s="72">
        <v>3.5</v>
      </c>
      <c r="F2080" s="21">
        <f>PRODUCT(D2080*E2080)</f>
        <v>0.28000000000000003</v>
      </c>
    </row>
    <row r="2081" spans="1:6" ht="12.75">
      <c r="A2081" s="91"/>
      <c r="B2081" s="92" t="s">
        <v>163</v>
      </c>
      <c r="C2081" s="89" t="s">
        <v>611</v>
      </c>
      <c r="D2081" s="90">
        <v>1</v>
      </c>
      <c r="E2081" s="93">
        <v>0.12</v>
      </c>
      <c r="F2081" s="21">
        <f>PRODUCT(D2081*E2081)</f>
        <v>0.12</v>
      </c>
    </row>
    <row r="2082" spans="1:6" ht="12.75">
      <c r="A2082" s="127" t="s">
        <v>571</v>
      </c>
      <c r="B2082" s="127"/>
      <c r="C2082" s="127"/>
      <c r="D2082" s="127"/>
      <c r="E2082" s="127"/>
      <c r="F2082" s="82">
        <f>SUM(F2079:F2080)</f>
        <v>0.88160000000000005</v>
      </c>
    </row>
    <row r="2083" spans="1:6" ht="12.75">
      <c r="A2083" s="127" t="s">
        <v>572</v>
      </c>
      <c r="B2083" s="127"/>
      <c r="C2083" s="127"/>
      <c r="D2083" s="127"/>
      <c r="E2083" s="127"/>
      <c r="F2083" s="82">
        <f>SUM(F2081)</f>
        <v>0.12</v>
      </c>
    </row>
    <row r="2084" spans="1:6" ht="12.75">
      <c r="A2084" s="127" t="s">
        <v>573</v>
      </c>
      <c r="B2084" s="127"/>
      <c r="C2084" s="127"/>
      <c r="D2084" s="127"/>
      <c r="E2084" s="127"/>
      <c r="F2084" s="82">
        <f>SUM(F2082:F2083)</f>
        <v>1.0016</v>
      </c>
    </row>
    <row r="2085" spans="1:6" ht="12.75">
      <c r="A2085" s="128" t="s">
        <v>574</v>
      </c>
      <c r="B2085" s="128"/>
      <c r="C2085" s="128"/>
      <c r="D2085" s="128"/>
      <c r="E2085" s="128"/>
      <c r="F2085" s="52">
        <f>PRODUCT(F2082*1.307)</f>
        <v>1.1522512</v>
      </c>
    </row>
    <row r="2086" spans="1:6" ht="12.75">
      <c r="A2086" s="127" t="s">
        <v>575</v>
      </c>
      <c r="B2086" s="127"/>
      <c r="C2086" s="127"/>
      <c r="D2086" s="127"/>
      <c r="E2086" s="127"/>
      <c r="F2086" s="52">
        <f>SUM(F2084:F2085)</f>
        <v>2.1538512000000001</v>
      </c>
    </row>
    <row r="2087" spans="1:6" ht="12.75">
      <c r="A2087" s="58"/>
      <c r="B2087" s="58" t="s">
        <v>465</v>
      </c>
      <c r="C2087" s="111" t="s">
        <v>83</v>
      </c>
      <c r="D2087" s="112"/>
      <c r="E2087" s="112"/>
      <c r="F2087" s="112"/>
    </row>
    <row r="2088" spans="1:6" ht="12.75">
      <c r="A2088" s="86"/>
      <c r="B2088" s="69" t="s">
        <v>626</v>
      </c>
      <c r="C2088" s="89" t="s">
        <v>577</v>
      </c>
      <c r="D2088" s="113">
        <v>0.1</v>
      </c>
      <c r="E2088" s="72">
        <v>7.52</v>
      </c>
      <c r="F2088" s="21">
        <f>PRODUCT(D2088*E2088)</f>
        <v>0.752</v>
      </c>
    </row>
    <row r="2089" spans="1:6" ht="12.75">
      <c r="A2089" s="86"/>
      <c r="B2089" s="69" t="s">
        <v>627</v>
      </c>
      <c r="C2089" s="89" t="s">
        <v>577</v>
      </c>
      <c r="D2089" s="113">
        <v>0.1</v>
      </c>
      <c r="E2089" s="72">
        <v>3.5</v>
      </c>
      <c r="F2089" s="21">
        <f>PRODUCT(D2089*E2089)</f>
        <v>0.35000000000000003</v>
      </c>
    </row>
    <row r="2090" spans="1:6" ht="12.75">
      <c r="A2090" s="91"/>
      <c r="B2090" s="92" t="s">
        <v>790</v>
      </c>
      <c r="C2090" s="89" t="s">
        <v>739</v>
      </c>
      <c r="D2090" s="113">
        <v>1</v>
      </c>
      <c r="E2090" s="93">
        <v>20.6</v>
      </c>
      <c r="F2090" s="21">
        <f>PRODUCT(D2090*E2090)</f>
        <v>20.6</v>
      </c>
    </row>
    <row r="2091" spans="1:6" ht="12.75">
      <c r="A2091" s="128" t="s">
        <v>571</v>
      </c>
      <c r="B2091" s="128"/>
      <c r="C2091" s="128"/>
      <c r="D2091" s="128"/>
      <c r="E2091" s="128"/>
      <c r="F2091" s="82">
        <f>SUM(F2088:F2089)</f>
        <v>1.1020000000000001</v>
      </c>
    </row>
    <row r="2092" spans="1:6" ht="12.75">
      <c r="A2092" s="128" t="s">
        <v>572</v>
      </c>
      <c r="B2092" s="128"/>
      <c r="C2092" s="128"/>
      <c r="D2092" s="128"/>
      <c r="E2092" s="128"/>
      <c r="F2092" s="82">
        <f>SUM(F2090)</f>
        <v>20.6</v>
      </c>
    </row>
    <row r="2093" spans="1:6" ht="12.75">
      <c r="A2093" s="128" t="s">
        <v>573</v>
      </c>
      <c r="B2093" s="128"/>
      <c r="C2093" s="128"/>
      <c r="D2093" s="128"/>
      <c r="E2093" s="128"/>
      <c r="F2093" s="82">
        <f>SUM(F2091:F2092)</f>
        <v>21.702000000000002</v>
      </c>
    </row>
    <row r="2094" spans="1:6" ht="12.75">
      <c r="A2094" s="128" t="s">
        <v>574</v>
      </c>
      <c r="B2094" s="128"/>
      <c r="C2094" s="128"/>
      <c r="D2094" s="128"/>
      <c r="E2094" s="128"/>
      <c r="F2094" s="52">
        <f>PRODUCT(F2091*1.307)</f>
        <v>1.4403140000000001</v>
      </c>
    </row>
    <row r="2095" spans="1:6" ht="12.75">
      <c r="A2095" s="128" t="s">
        <v>740</v>
      </c>
      <c r="B2095" s="128"/>
      <c r="C2095" s="128"/>
      <c r="D2095" s="128"/>
      <c r="E2095" s="128"/>
      <c r="F2095" s="52">
        <f>SUM(F2093:F2094)</f>
        <v>23.142314000000002</v>
      </c>
    </row>
    <row r="2096" spans="1:6" ht="25.5">
      <c r="A2096" s="58"/>
      <c r="B2096" s="46" t="s">
        <v>467</v>
      </c>
      <c r="C2096" s="111" t="s">
        <v>103</v>
      </c>
      <c r="D2096" s="112"/>
      <c r="E2096" s="112"/>
      <c r="F2096" s="112"/>
    </row>
    <row r="2097" spans="1:6" ht="12.75">
      <c r="A2097" s="86"/>
      <c r="B2097" s="69" t="s">
        <v>626</v>
      </c>
      <c r="C2097" s="89" t="s">
        <v>577</v>
      </c>
      <c r="D2097" s="113">
        <v>0.1</v>
      </c>
      <c r="E2097" s="72">
        <v>7.52</v>
      </c>
      <c r="F2097" s="21">
        <f>PRODUCT(D2097*E2097)</f>
        <v>0.752</v>
      </c>
    </row>
    <row r="2098" spans="1:6" ht="12.75">
      <c r="A2098" s="86"/>
      <c r="B2098" s="69" t="s">
        <v>627</v>
      </c>
      <c r="C2098" s="89" t="s">
        <v>577</v>
      </c>
      <c r="D2098" s="113">
        <v>0.1</v>
      </c>
      <c r="E2098" s="72">
        <v>3.5</v>
      </c>
      <c r="F2098" s="21">
        <f>PRODUCT(D2098*E2098)</f>
        <v>0.35000000000000003</v>
      </c>
    </row>
    <row r="2099" spans="1:6" ht="25.5">
      <c r="A2099" s="91"/>
      <c r="B2099" s="10" t="s">
        <v>467</v>
      </c>
      <c r="C2099" s="89" t="s">
        <v>739</v>
      </c>
      <c r="D2099" s="113">
        <v>1</v>
      </c>
      <c r="E2099" s="93">
        <v>15.6</v>
      </c>
      <c r="F2099" s="21">
        <f>PRODUCT(D2099*E2099)</f>
        <v>15.6</v>
      </c>
    </row>
    <row r="2100" spans="1:6" ht="12.75">
      <c r="A2100" s="128" t="s">
        <v>571</v>
      </c>
      <c r="B2100" s="128"/>
      <c r="C2100" s="128"/>
      <c r="D2100" s="128"/>
      <c r="E2100" s="128"/>
      <c r="F2100" s="82">
        <f>SUM(F2097:F2098)</f>
        <v>1.1020000000000001</v>
      </c>
    </row>
    <row r="2101" spans="1:6" ht="12.75">
      <c r="A2101" s="128" t="s">
        <v>572</v>
      </c>
      <c r="B2101" s="128"/>
      <c r="C2101" s="128"/>
      <c r="D2101" s="128"/>
      <c r="E2101" s="128"/>
      <c r="F2101" s="82">
        <f>SUM(F2099)</f>
        <v>15.6</v>
      </c>
    </row>
    <row r="2102" spans="1:6" ht="12.75">
      <c r="A2102" s="128" t="s">
        <v>573</v>
      </c>
      <c r="B2102" s="128"/>
      <c r="C2102" s="128"/>
      <c r="D2102" s="128"/>
      <c r="E2102" s="128"/>
      <c r="F2102" s="82">
        <f>SUM(F2100:F2101)</f>
        <v>16.701999999999998</v>
      </c>
    </row>
    <row r="2103" spans="1:6" ht="12.75">
      <c r="A2103" s="128" t="s">
        <v>574</v>
      </c>
      <c r="B2103" s="128"/>
      <c r="C2103" s="128"/>
      <c r="D2103" s="128"/>
      <c r="E2103" s="128"/>
      <c r="F2103" s="52">
        <f>PRODUCT(F2100*1.307)</f>
        <v>1.4403140000000001</v>
      </c>
    </row>
    <row r="2104" spans="1:6" ht="12.75">
      <c r="A2104" s="128" t="s">
        <v>740</v>
      </c>
      <c r="B2104" s="128"/>
      <c r="C2104" s="128"/>
      <c r="D2104" s="128"/>
      <c r="E2104" s="128"/>
      <c r="F2104" s="52">
        <f>SUM(F2102:F2103)</f>
        <v>18.142313999999999</v>
      </c>
    </row>
    <row r="2105" spans="1:6" ht="25.5">
      <c r="A2105" s="58"/>
      <c r="B2105" s="46" t="s">
        <v>469</v>
      </c>
      <c r="C2105" s="111" t="s">
        <v>103</v>
      </c>
      <c r="D2105" s="112"/>
      <c r="E2105" s="112"/>
      <c r="F2105" s="112"/>
    </row>
    <row r="2106" spans="1:6" ht="12.75">
      <c r="A2106" s="86"/>
      <c r="B2106" s="69" t="s">
        <v>626</v>
      </c>
      <c r="C2106" s="89" t="s">
        <v>577</v>
      </c>
      <c r="D2106" s="113">
        <v>0.1</v>
      </c>
      <c r="E2106" s="72">
        <v>7.52</v>
      </c>
      <c r="F2106" s="21">
        <f>PRODUCT(D2106*E2106)</f>
        <v>0.752</v>
      </c>
    </row>
    <row r="2107" spans="1:6" ht="12.75">
      <c r="A2107" s="86"/>
      <c r="B2107" s="69" t="s">
        <v>627</v>
      </c>
      <c r="C2107" s="89" t="s">
        <v>577</v>
      </c>
      <c r="D2107" s="113">
        <v>0.1</v>
      </c>
      <c r="E2107" s="72">
        <v>3.5</v>
      </c>
      <c r="F2107" s="21">
        <f>PRODUCT(D2107*E2107)</f>
        <v>0.35000000000000003</v>
      </c>
    </row>
    <row r="2108" spans="1:6" ht="25.5">
      <c r="A2108" s="91"/>
      <c r="B2108" s="10" t="s">
        <v>469</v>
      </c>
      <c r="C2108" s="89" t="s">
        <v>739</v>
      </c>
      <c r="D2108" s="113">
        <v>1</v>
      </c>
      <c r="E2108" s="93">
        <v>19.399999999999999</v>
      </c>
      <c r="F2108" s="21">
        <f>PRODUCT(D2108*E2108)</f>
        <v>19.399999999999999</v>
      </c>
    </row>
    <row r="2109" spans="1:6" ht="12.75">
      <c r="A2109" s="128" t="s">
        <v>571</v>
      </c>
      <c r="B2109" s="128"/>
      <c r="C2109" s="128"/>
      <c r="D2109" s="128"/>
      <c r="E2109" s="128"/>
      <c r="F2109" s="82">
        <f>SUM(F2106:F2107)</f>
        <v>1.1020000000000001</v>
      </c>
    </row>
    <row r="2110" spans="1:6" ht="12.75">
      <c r="A2110" s="128" t="s">
        <v>572</v>
      </c>
      <c r="B2110" s="128"/>
      <c r="C2110" s="128"/>
      <c r="D2110" s="128"/>
      <c r="E2110" s="128"/>
      <c r="F2110" s="82">
        <f>SUM(F2108)</f>
        <v>19.399999999999999</v>
      </c>
    </row>
    <row r="2111" spans="1:6" ht="12.75">
      <c r="A2111" s="128" t="s">
        <v>573</v>
      </c>
      <c r="B2111" s="128"/>
      <c r="C2111" s="128"/>
      <c r="D2111" s="128"/>
      <c r="E2111" s="128"/>
      <c r="F2111" s="82">
        <f>SUM(F2109:F2110)</f>
        <v>20.501999999999999</v>
      </c>
    </row>
    <row r="2112" spans="1:6" ht="12.75">
      <c r="A2112" s="128" t="s">
        <v>574</v>
      </c>
      <c r="B2112" s="128"/>
      <c r="C2112" s="128"/>
      <c r="D2112" s="128"/>
      <c r="E2112" s="128"/>
      <c r="F2112" s="52">
        <f>PRODUCT(F2109*1.307)</f>
        <v>1.4403140000000001</v>
      </c>
    </row>
    <row r="2113" spans="1:6" ht="12.75">
      <c r="A2113" s="128" t="s">
        <v>740</v>
      </c>
      <c r="B2113" s="128"/>
      <c r="C2113" s="128"/>
      <c r="D2113" s="128"/>
      <c r="E2113" s="128"/>
      <c r="F2113" s="52">
        <f>SUM(F2111:F2112)</f>
        <v>21.942314</v>
      </c>
    </row>
    <row r="2114" spans="1:6" ht="12.75">
      <c r="A2114" s="96"/>
      <c r="B2114" s="74" t="s">
        <v>471</v>
      </c>
      <c r="C2114" s="118" t="s">
        <v>83</v>
      </c>
      <c r="D2114" s="85"/>
      <c r="E2114" s="79"/>
      <c r="F2114" s="80"/>
    </row>
    <row r="2115" spans="1:6" ht="12.75">
      <c r="A2115" s="86"/>
      <c r="B2115" s="69" t="s">
        <v>626</v>
      </c>
      <c r="C2115" s="70" t="s">
        <v>577</v>
      </c>
      <c r="D2115" s="71">
        <v>0.08</v>
      </c>
      <c r="E2115" s="72">
        <v>7.52</v>
      </c>
      <c r="F2115" s="21">
        <f>PRODUCT(D2115*E2115)</f>
        <v>0.60160000000000002</v>
      </c>
    </row>
    <row r="2116" spans="1:6" ht="12.75">
      <c r="A2116" s="86"/>
      <c r="B2116" s="69" t="s">
        <v>627</v>
      </c>
      <c r="C2116" s="70" t="s">
        <v>577</v>
      </c>
      <c r="D2116" s="71">
        <v>0.08</v>
      </c>
      <c r="E2116" s="72">
        <v>3.5</v>
      </c>
      <c r="F2116" s="21">
        <f>PRODUCT(D2116*E2116)</f>
        <v>0.28000000000000003</v>
      </c>
    </row>
    <row r="2117" spans="1:6" ht="12.75">
      <c r="A2117" s="70"/>
      <c r="B2117" s="69" t="s">
        <v>471</v>
      </c>
      <c r="C2117" s="70" t="s">
        <v>611</v>
      </c>
      <c r="D2117" s="71">
        <v>1</v>
      </c>
      <c r="E2117" s="72">
        <v>0.92</v>
      </c>
      <c r="F2117" s="21">
        <f>PRODUCT(D2117*E2117)</f>
        <v>0.92</v>
      </c>
    </row>
    <row r="2118" spans="1:6" ht="12.75">
      <c r="A2118" s="127" t="s">
        <v>571</v>
      </c>
      <c r="B2118" s="127"/>
      <c r="C2118" s="127"/>
      <c r="D2118" s="127"/>
      <c r="E2118" s="127"/>
      <c r="F2118" s="82">
        <f>SUM(F2115:F2116)</f>
        <v>0.88160000000000005</v>
      </c>
    </row>
    <row r="2119" spans="1:6" ht="12.75">
      <c r="A2119" s="127" t="s">
        <v>572</v>
      </c>
      <c r="B2119" s="127"/>
      <c r="C2119" s="127"/>
      <c r="D2119" s="127"/>
      <c r="E2119" s="127"/>
      <c r="F2119" s="82">
        <f>SUM(F2117)</f>
        <v>0.92</v>
      </c>
    </row>
    <row r="2120" spans="1:6" ht="12.75">
      <c r="A2120" s="127" t="s">
        <v>573</v>
      </c>
      <c r="B2120" s="127"/>
      <c r="C2120" s="127"/>
      <c r="D2120" s="127"/>
      <c r="E2120" s="127"/>
      <c r="F2120" s="82">
        <f>SUM(F2118:F2119)</f>
        <v>1.8016000000000001</v>
      </c>
    </row>
    <row r="2121" spans="1:6" ht="12.75">
      <c r="A2121" s="128" t="s">
        <v>574</v>
      </c>
      <c r="B2121" s="128"/>
      <c r="C2121" s="128"/>
      <c r="D2121" s="128"/>
      <c r="E2121" s="128"/>
      <c r="F2121" s="52">
        <f>PRODUCT(F2118*1.307)</f>
        <v>1.1522512</v>
      </c>
    </row>
    <row r="2122" spans="1:6" ht="12.75">
      <c r="A2122" s="127" t="s">
        <v>575</v>
      </c>
      <c r="B2122" s="127"/>
      <c r="C2122" s="127"/>
      <c r="D2122" s="127"/>
      <c r="E2122" s="127"/>
      <c r="F2122" s="52">
        <f>SUM(F2120:F2121)</f>
        <v>2.9538511999999999</v>
      </c>
    </row>
    <row r="2123" spans="1:6" ht="12.75">
      <c r="A2123" s="96"/>
      <c r="B2123" s="74" t="s">
        <v>473</v>
      </c>
      <c r="C2123" s="118" t="s">
        <v>83</v>
      </c>
      <c r="D2123" s="85"/>
      <c r="E2123" s="79"/>
      <c r="F2123" s="80"/>
    </row>
    <row r="2124" spans="1:6" ht="12.75">
      <c r="A2124" s="86"/>
      <c r="B2124" s="69" t="s">
        <v>626</v>
      </c>
      <c r="C2124" s="70" t="s">
        <v>577</v>
      </c>
      <c r="D2124" s="71">
        <v>0.08</v>
      </c>
      <c r="E2124" s="72">
        <v>7.52</v>
      </c>
      <c r="F2124" s="21">
        <f>PRODUCT(D2124*E2124)</f>
        <v>0.60160000000000002</v>
      </c>
    </row>
    <row r="2125" spans="1:6" ht="12.75">
      <c r="A2125" s="86"/>
      <c r="B2125" s="69" t="s">
        <v>627</v>
      </c>
      <c r="C2125" s="70" t="s">
        <v>577</v>
      </c>
      <c r="D2125" s="71">
        <v>0.08</v>
      </c>
      <c r="E2125" s="72">
        <v>3.5</v>
      </c>
      <c r="F2125" s="21">
        <f>PRODUCT(D2125*E2125)</f>
        <v>0.28000000000000003</v>
      </c>
    </row>
    <row r="2126" spans="1:6" ht="12.75">
      <c r="A2126" s="70"/>
      <c r="B2126" s="69" t="s">
        <v>473</v>
      </c>
      <c r="C2126" s="70" t="s">
        <v>611</v>
      </c>
      <c r="D2126" s="71">
        <v>1</v>
      </c>
      <c r="E2126" s="72">
        <v>1.81</v>
      </c>
      <c r="F2126" s="21">
        <f>PRODUCT(D2126*E2126)</f>
        <v>1.81</v>
      </c>
    </row>
    <row r="2127" spans="1:6" ht="12.75">
      <c r="A2127" s="127" t="s">
        <v>571</v>
      </c>
      <c r="B2127" s="127"/>
      <c r="C2127" s="127"/>
      <c r="D2127" s="127"/>
      <c r="E2127" s="127"/>
      <c r="F2127" s="82">
        <f>SUM(F2124:F2125)</f>
        <v>0.88160000000000005</v>
      </c>
    </row>
    <row r="2128" spans="1:6" ht="12.75">
      <c r="A2128" s="127" t="s">
        <v>572</v>
      </c>
      <c r="B2128" s="127"/>
      <c r="C2128" s="127"/>
      <c r="D2128" s="127"/>
      <c r="E2128" s="127"/>
      <c r="F2128" s="82">
        <f>SUM(F2126)</f>
        <v>1.81</v>
      </c>
    </row>
    <row r="2129" spans="1:6" ht="12.75">
      <c r="A2129" s="127" t="s">
        <v>573</v>
      </c>
      <c r="B2129" s="127"/>
      <c r="C2129" s="127"/>
      <c r="D2129" s="127"/>
      <c r="E2129" s="127"/>
      <c r="F2129" s="82">
        <f>SUM(F2127:F2128)</f>
        <v>2.6916000000000002</v>
      </c>
    </row>
    <row r="2130" spans="1:6" ht="12.75">
      <c r="A2130" s="128" t="s">
        <v>574</v>
      </c>
      <c r="B2130" s="128"/>
      <c r="C2130" s="128"/>
      <c r="D2130" s="128"/>
      <c r="E2130" s="128"/>
      <c r="F2130" s="52">
        <f>PRODUCT(F2127*1.307)</f>
        <v>1.1522512</v>
      </c>
    </row>
    <row r="2131" spans="1:6" ht="12.75">
      <c r="A2131" s="127" t="s">
        <v>575</v>
      </c>
      <c r="B2131" s="127"/>
      <c r="C2131" s="127"/>
      <c r="D2131" s="127"/>
      <c r="E2131" s="127"/>
      <c r="F2131" s="52">
        <f>SUM(F2129:F2130)</f>
        <v>3.8438512000000005</v>
      </c>
    </row>
    <row r="2132" spans="1:6" ht="12.75">
      <c r="A2132" s="96"/>
      <c r="B2132" s="74" t="s">
        <v>475</v>
      </c>
      <c r="C2132" s="118" t="s">
        <v>83</v>
      </c>
      <c r="D2132" s="85"/>
      <c r="E2132" s="79"/>
      <c r="F2132" s="80"/>
    </row>
    <row r="2133" spans="1:6" ht="12.75">
      <c r="A2133" s="86"/>
      <c r="B2133" s="69" t="s">
        <v>626</v>
      </c>
      <c r="C2133" s="70" t="s">
        <v>577</v>
      </c>
      <c r="D2133" s="71">
        <v>0.08</v>
      </c>
      <c r="E2133" s="72">
        <v>7.52</v>
      </c>
      <c r="F2133" s="21">
        <f>PRODUCT(D2133*E2133)</f>
        <v>0.60160000000000002</v>
      </c>
    </row>
    <row r="2134" spans="1:6" ht="12.75">
      <c r="A2134" s="86"/>
      <c r="B2134" s="69" t="s">
        <v>627</v>
      </c>
      <c r="C2134" s="70" t="s">
        <v>577</v>
      </c>
      <c r="D2134" s="71">
        <v>0.08</v>
      </c>
      <c r="E2134" s="72">
        <v>3.5</v>
      </c>
      <c r="F2134" s="21">
        <f>PRODUCT(D2134*E2134)</f>
        <v>0.28000000000000003</v>
      </c>
    </row>
    <row r="2135" spans="1:6" ht="12.75">
      <c r="A2135" s="70"/>
      <c r="B2135" s="69" t="s">
        <v>475</v>
      </c>
      <c r="C2135" s="70" t="s">
        <v>611</v>
      </c>
      <c r="D2135" s="71">
        <v>1</v>
      </c>
      <c r="E2135" s="72">
        <v>0.34</v>
      </c>
      <c r="F2135" s="21">
        <f>PRODUCT(D2135*E2135)</f>
        <v>0.34</v>
      </c>
    </row>
    <row r="2136" spans="1:6" ht="12.75">
      <c r="A2136" s="127" t="s">
        <v>571</v>
      </c>
      <c r="B2136" s="127"/>
      <c r="C2136" s="127"/>
      <c r="D2136" s="127"/>
      <c r="E2136" s="127"/>
      <c r="F2136" s="82">
        <f>SUM(F2133:F2134)</f>
        <v>0.88160000000000005</v>
      </c>
    </row>
    <row r="2137" spans="1:6" ht="12.75">
      <c r="A2137" s="127" t="s">
        <v>572</v>
      </c>
      <c r="B2137" s="127"/>
      <c r="C2137" s="127"/>
      <c r="D2137" s="127"/>
      <c r="E2137" s="127"/>
      <c r="F2137" s="82">
        <f>SUM(F2135)</f>
        <v>0.34</v>
      </c>
    </row>
    <row r="2138" spans="1:6" ht="12.75">
      <c r="A2138" s="127" t="s">
        <v>573</v>
      </c>
      <c r="B2138" s="127"/>
      <c r="C2138" s="127"/>
      <c r="D2138" s="127"/>
      <c r="E2138" s="127"/>
      <c r="F2138" s="82">
        <f>SUM(F2136:F2137)</f>
        <v>1.2216</v>
      </c>
    </row>
    <row r="2139" spans="1:6" ht="12.75">
      <c r="A2139" s="128" t="s">
        <v>574</v>
      </c>
      <c r="B2139" s="128"/>
      <c r="C2139" s="128"/>
      <c r="D2139" s="128"/>
      <c r="E2139" s="128"/>
      <c r="F2139" s="52">
        <f>PRODUCT(F2136*1.307)</f>
        <v>1.1522512</v>
      </c>
    </row>
    <row r="2140" spans="1:6" ht="12.75">
      <c r="A2140" s="127" t="s">
        <v>575</v>
      </c>
      <c r="B2140" s="127"/>
      <c r="C2140" s="127"/>
      <c r="D2140" s="127"/>
      <c r="E2140" s="127"/>
      <c r="F2140" s="52">
        <f>SUM(F2138:F2139)</f>
        <v>2.3738511999999998</v>
      </c>
    </row>
    <row r="2141" spans="1:6" ht="12.75">
      <c r="A2141" s="96"/>
      <c r="B2141" s="74" t="s">
        <v>477</v>
      </c>
      <c r="C2141" s="118" t="s">
        <v>83</v>
      </c>
      <c r="D2141" s="85"/>
      <c r="E2141" s="79"/>
      <c r="F2141" s="80"/>
    </row>
    <row r="2142" spans="1:6" ht="12.75">
      <c r="A2142" s="86"/>
      <c r="B2142" s="69" t="s">
        <v>626</v>
      </c>
      <c r="C2142" s="70" t="s">
        <v>577</v>
      </c>
      <c r="D2142" s="71">
        <v>0.08</v>
      </c>
      <c r="E2142" s="72">
        <v>7.52</v>
      </c>
      <c r="F2142" s="21">
        <f>PRODUCT(D2142*E2142)</f>
        <v>0.60160000000000002</v>
      </c>
    </row>
    <row r="2143" spans="1:6" ht="12.75">
      <c r="A2143" s="86"/>
      <c r="B2143" s="69" t="s">
        <v>627</v>
      </c>
      <c r="C2143" s="70" t="s">
        <v>577</v>
      </c>
      <c r="D2143" s="71">
        <v>0.08</v>
      </c>
      <c r="E2143" s="72">
        <v>3.5</v>
      </c>
      <c r="F2143" s="21">
        <f>PRODUCT(D2143*E2143)</f>
        <v>0.28000000000000003</v>
      </c>
    </row>
    <row r="2144" spans="1:6" ht="12.75">
      <c r="A2144" s="70"/>
      <c r="B2144" s="69" t="s">
        <v>477</v>
      </c>
      <c r="C2144" s="70" t="s">
        <v>611</v>
      </c>
      <c r="D2144" s="71">
        <v>1</v>
      </c>
      <c r="E2144" s="72">
        <v>0.62</v>
      </c>
      <c r="F2144" s="21">
        <f>PRODUCT(D2144*E2144)</f>
        <v>0.62</v>
      </c>
    </row>
    <row r="2145" spans="1:6" ht="12.75">
      <c r="A2145" s="127" t="s">
        <v>571</v>
      </c>
      <c r="B2145" s="127"/>
      <c r="C2145" s="127"/>
      <c r="D2145" s="127"/>
      <c r="E2145" s="127"/>
      <c r="F2145" s="82">
        <f>SUM(F2142:F2143)</f>
        <v>0.88160000000000005</v>
      </c>
    </row>
    <row r="2146" spans="1:6" ht="12.75">
      <c r="A2146" s="127" t="s">
        <v>572</v>
      </c>
      <c r="B2146" s="127"/>
      <c r="C2146" s="127"/>
      <c r="D2146" s="127"/>
      <c r="E2146" s="127"/>
      <c r="F2146" s="82">
        <f>SUM(F2144)</f>
        <v>0.62</v>
      </c>
    </row>
    <row r="2147" spans="1:6" ht="12.75">
      <c r="A2147" s="127" t="s">
        <v>573</v>
      </c>
      <c r="B2147" s="127"/>
      <c r="C2147" s="127"/>
      <c r="D2147" s="127"/>
      <c r="E2147" s="127"/>
      <c r="F2147" s="82">
        <f>SUM(F2145:F2146)</f>
        <v>1.5016</v>
      </c>
    </row>
    <row r="2148" spans="1:6" ht="12.75">
      <c r="A2148" s="128" t="s">
        <v>574</v>
      </c>
      <c r="B2148" s="128"/>
      <c r="C2148" s="128"/>
      <c r="D2148" s="128"/>
      <c r="E2148" s="128"/>
      <c r="F2148" s="52">
        <f>PRODUCT(F2145*1.307)</f>
        <v>1.1522512</v>
      </c>
    </row>
    <row r="2149" spans="1:6" ht="12.75">
      <c r="A2149" s="127" t="s">
        <v>575</v>
      </c>
      <c r="B2149" s="127"/>
      <c r="C2149" s="127"/>
      <c r="D2149" s="127"/>
      <c r="E2149" s="127"/>
      <c r="F2149" s="52">
        <f>SUM(F2147:F2148)</f>
        <v>2.6538512000000001</v>
      </c>
    </row>
    <row r="2150" spans="1:6" ht="25.5">
      <c r="A2150" s="96"/>
      <c r="B2150" s="46" t="s">
        <v>479</v>
      </c>
      <c r="C2150" s="118" t="s">
        <v>83</v>
      </c>
      <c r="D2150" s="85"/>
      <c r="E2150" s="79"/>
      <c r="F2150" s="80"/>
    </row>
    <row r="2151" spans="1:6" ht="12.75">
      <c r="A2151" s="86"/>
      <c r="B2151" s="69" t="s">
        <v>626</v>
      </c>
      <c r="C2151" s="70" t="s">
        <v>577</v>
      </c>
      <c r="D2151" s="71">
        <v>0.1</v>
      </c>
      <c r="E2151" s="72">
        <v>7.52</v>
      </c>
      <c r="F2151" s="21">
        <f>PRODUCT(D2151*E2151)</f>
        <v>0.752</v>
      </c>
    </row>
    <row r="2152" spans="1:6" ht="12.75">
      <c r="A2152" s="86"/>
      <c r="B2152" s="69" t="s">
        <v>627</v>
      </c>
      <c r="C2152" s="70" t="s">
        <v>577</v>
      </c>
      <c r="D2152" s="71">
        <v>0.1</v>
      </c>
      <c r="E2152" s="72">
        <v>3.5</v>
      </c>
      <c r="F2152" s="21">
        <f>PRODUCT(D2152*E2152)</f>
        <v>0.35000000000000003</v>
      </c>
    </row>
    <row r="2153" spans="1:6" ht="12.75">
      <c r="A2153" s="70"/>
      <c r="B2153" s="10" t="s">
        <v>791</v>
      </c>
      <c r="C2153" s="70" t="s">
        <v>611</v>
      </c>
      <c r="D2153" s="71">
        <v>1</v>
      </c>
      <c r="E2153" s="72">
        <v>7.19</v>
      </c>
      <c r="F2153" s="21">
        <f>PRODUCT(D2153*E2153)</f>
        <v>7.19</v>
      </c>
    </row>
    <row r="2154" spans="1:6" ht="12.75">
      <c r="A2154" s="127" t="s">
        <v>571</v>
      </c>
      <c r="B2154" s="127"/>
      <c r="C2154" s="127"/>
      <c r="D2154" s="127"/>
      <c r="E2154" s="127"/>
      <c r="F2154" s="82">
        <f>SUM(F2151:F2152)</f>
        <v>1.1020000000000001</v>
      </c>
    </row>
    <row r="2155" spans="1:6" ht="12.75">
      <c r="A2155" s="127" t="s">
        <v>572</v>
      </c>
      <c r="B2155" s="127"/>
      <c r="C2155" s="127"/>
      <c r="D2155" s="127"/>
      <c r="E2155" s="127"/>
      <c r="F2155" s="82">
        <f>SUM(F2153)</f>
        <v>7.19</v>
      </c>
    </row>
    <row r="2156" spans="1:6" ht="12.75">
      <c r="A2156" s="127" t="s">
        <v>573</v>
      </c>
      <c r="B2156" s="127"/>
      <c r="C2156" s="127"/>
      <c r="D2156" s="127"/>
      <c r="E2156" s="127"/>
      <c r="F2156" s="82">
        <f>SUM(F2154:F2155)</f>
        <v>8.2919999999999998</v>
      </c>
    </row>
    <row r="2157" spans="1:6" ht="12.75">
      <c r="A2157" s="128" t="s">
        <v>574</v>
      </c>
      <c r="B2157" s="128"/>
      <c r="C2157" s="128"/>
      <c r="D2157" s="128"/>
      <c r="E2157" s="128"/>
      <c r="F2157" s="52">
        <f>PRODUCT(F2154*1.307)</f>
        <v>1.4403140000000001</v>
      </c>
    </row>
    <row r="2158" spans="1:6" ht="12.75">
      <c r="A2158" s="127" t="s">
        <v>575</v>
      </c>
      <c r="B2158" s="127"/>
      <c r="C2158" s="127"/>
      <c r="D2158" s="127"/>
      <c r="E2158" s="127"/>
      <c r="F2158" s="52">
        <f>SUM(F2156:F2157)</f>
        <v>9.7323140000000006</v>
      </c>
    </row>
    <row r="2159" spans="1:6" ht="12.75">
      <c r="A2159" s="96"/>
      <c r="B2159" s="46" t="s">
        <v>481</v>
      </c>
      <c r="C2159" s="118" t="s">
        <v>83</v>
      </c>
      <c r="D2159" s="85"/>
      <c r="E2159" s="79"/>
      <c r="F2159" s="80"/>
    </row>
    <row r="2160" spans="1:6" ht="12.75">
      <c r="A2160" s="86"/>
      <c r="B2160" s="69" t="s">
        <v>626</v>
      </c>
      <c r="C2160" s="70" t="s">
        <v>577</v>
      </c>
      <c r="D2160" s="71">
        <v>0.1</v>
      </c>
      <c r="E2160" s="72">
        <v>7.52</v>
      </c>
      <c r="F2160" s="21">
        <f>PRODUCT(D2160*E2160)</f>
        <v>0.752</v>
      </c>
    </row>
    <row r="2161" spans="1:6" ht="12.75">
      <c r="A2161" s="86"/>
      <c r="B2161" s="69" t="s">
        <v>627</v>
      </c>
      <c r="C2161" s="70" t="s">
        <v>577</v>
      </c>
      <c r="D2161" s="71">
        <v>0.1</v>
      </c>
      <c r="E2161" s="72">
        <v>3.5</v>
      </c>
      <c r="F2161" s="21">
        <f>PRODUCT(D2161*E2161)</f>
        <v>0.35000000000000003</v>
      </c>
    </row>
    <row r="2162" spans="1:6" ht="12.75">
      <c r="A2162" s="70"/>
      <c r="B2162" s="10" t="s">
        <v>481</v>
      </c>
      <c r="C2162" s="70" t="s">
        <v>611</v>
      </c>
      <c r="D2162" s="71">
        <v>1</v>
      </c>
      <c r="E2162" s="72">
        <v>10.81</v>
      </c>
      <c r="F2162" s="21">
        <f>PRODUCT(D2162*E2162)</f>
        <v>10.81</v>
      </c>
    </row>
    <row r="2163" spans="1:6" ht="12.75">
      <c r="A2163" s="127" t="s">
        <v>571</v>
      </c>
      <c r="B2163" s="127"/>
      <c r="C2163" s="127"/>
      <c r="D2163" s="127"/>
      <c r="E2163" s="127"/>
      <c r="F2163" s="82">
        <f>SUM(F2160:F2161)</f>
        <v>1.1020000000000001</v>
      </c>
    </row>
    <row r="2164" spans="1:6" ht="12.75">
      <c r="A2164" s="127" t="s">
        <v>572</v>
      </c>
      <c r="B2164" s="127"/>
      <c r="C2164" s="127"/>
      <c r="D2164" s="127"/>
      <c r="E2164" s="127"/>
      <c r="F2164" s="82">
        <f>SUM(F2162)</f>
        <v>10.81</v>
      </c>
    </row>
    <row r="2165" spans="1:6" ht="12.75">
      <c r="A2165" s="127" t="s">
        <v>573</v>
      </c>
      <c r="B2165" s="127"/>
      <c r="C2165" s="127"/>
      <c r="D2165" s="127"/>
      <c r="E2165" s="127"/>
      <c r="F2165" s="82">
        <f>SUM(F2163:F2164)</f>
        <v>11.912000000000001</v>
      </c>
    </row>
    <row r="2166" spans="1:6" ht="12.75">
      <c r="A2166" s="128" t="s">
        <v>574</v>
      </c>
      <c r="B2166" s="128"/>
      <c r="C2166" s="128"/>
      <c r="D2166" s="128"/>
      <c r="E2166" s="128"/>
      <c r="F2166" s="52">
        <f>PRODUCT(F2163*1.307)</f>
        <v>1.4403140000000001</v>
      </c>
    </row>
    <row r="2167" spans="1:6" ht="12.75">
      <c r="A2167" s="127" t="s">
        <v>575</v>
      </c>
      <c r="B2167" s="127"/>
      <c r="C2167" s="127"/>
      <c r="D2167" s="127"/>
      <c r="E2167" s="127"/>
      <c r="F2167" s="52">
        <f>SUM(F2165:F2166)</f>
        <v>13.352314000000002</v>
      </c>
    </row>
    <row r="2168" spans="1:6" ht="12.75">
      <c r="A2168" s="96"/>
      <c r="B2168" s="46" t="s">
        <v>483</v>
      </c>
      <c r="C2168" s="118" t="s">
        <v>83</v>
      </c>
      <c r="D2168" s="85"/>
      <c r="E2168" s="79"/>
      <c r="F2168" s="80"/>
    </row>
    <row r="2169" spans="1:6" ht="12.75">
      <c r="A2169" s="86"/>
      <c r="B2169" s="69" t="s">
        <v>626</v>
      </c>
      <c r="C2169" s="70" t="s">
        <v>577</v>
      </c>
      <c r="D2169" s="71">
        <v>0.01</v>
      </c>
      <c r="E2169" s="72">
        <v>7.52</v>
      </c>
      <c r="F2169" s="21">
        <f>PRODUCT(D2169*E2169)</f>
        <v>7.5200000000000003E-2</v>
      </c>
    </row>
    <row r="2170" spans="1:6" ht="12.75">
      <c r="A2170" s="86"/>
      <c r="B2170" s="69" t="s">
        <v>627</v>
      </c>
      <c r="C2170" s="70" t="s">
        <v>577</v>
      </c>
      <c r="D2170" s="71">
        <v>0.01</v>
      </c>
      <c r="E2170" s="72">
        <v>3.5</v>
      </c>
      <c r="F2170" s="21">
        <f>PRODUCT(D2170*E2170)</f>
        <v>3.5000000000000003E-2</v>
      </c>
    </row>
    <row r="2171" spans="1:6" ht="12.75">
      <c r="A2171" s="94"/>
      <c r="B2171" s="10" t="s">
        <v>483</v>
      </c>
      <c r="C2171" s="70" t="s">
        <v>611</v>
      </c>
      <c r="D2171" s="71">
        <v>1</v>
      </c>
      <c r="E2171" s="72">
        <v>0.4</v>
      </c>
      <c r="F2171" s="21">
        <f>PRODUCT(D2171*E2171)</f>
        <v>0.4</v>
      </c>
    </row>
    <row r="2172" spans="1:6" ht="12.75">
      <c r="A2172" s="127" t="s">
        <v>571</v>
      </c>
      <c r="B2172" s="127"/>
      <c r="C2172" s="127"/>
      <c r="D2172" s="127"/>
      <c r="E2172" s="127"/>
      <c r="F2172" s="82">
        <f>SUM(F2169:F2170)</f>
        <v>0.11020000000000001</v>
      </c>
    </row>
    <row r="2173" spans="1:6" ht="12.75">
      <c r="A2173" s="127" t="s">
        <v>572</v>
      </c>
      <c r="B2173" s="127"/>
      <c r="C2173" s="127"/>
      <c r="D2173" s="127"/>
      <c r="E2173" s="127"/>
      <c r="F2173" s="82">
        <f>SUM(F2171)</f>
        <v>0.4</v>
      </c>
    </row>
    <row r="2174" spans="1:6" ht="12.75">
      <c r="A2174" s="127" t="s">
        <v>573</v>
      </c>
      <c r="B2174" s="127"/>
      <c r="C2174" s="127"/>
      <c r="D2174" s="127"/>
      <c r="E2174" s="127"/>
      <c r="F2174" s="82">
        <f>SUM(F2172:F2173)</f>
        <v>0.51019999999999999</v>
      </c>
    </row>
    <row r="2175" spans="1:6" ht="12.75">
      <c r="A2175" s="128" t="s">
        <v>574</v>
      </c>
      <c r="B2175" s="128"/>
      <c r="C2175" s="128"/>
      <c r="D2175" s="128"/>
      <c r="E2175" s="128"/>
      <c r="F2175" s="52">
        <f>PRODUCT(F2172*1.307)</f>
        <v>0.1440314</v>
      </c>
    </row>
    <row r="2176" spans="1:6" ht="12.75">
      <c r="A2176" s="127" t="s">
        <v>575</v>
      </c>
      <c r="B2176" s="127"/>
      <c r="C2176" s="127"/>
      <c r="D2176" s="127"/>
      <c r="E2176" s="127"/>
      <c r="F2176" s="52">
        <f>SUM(F2174:F2175)</f>
        <v>0.65423140000000002</v>
      </c>
    </row>
    <row r="2177" spans="1:6" ht="12.75">
      <c r="A2177" s="96"/>
      <c r="B2177" s="74" t="s">
        <v>485</v>
      </c>
      <c r="C2177" s="118" t="s">
        <v>83</v>
      </c>
      <c r="D2177" s="85"/>
      <c r="E2177" s="79"/>
      <c r="F2177" s="80"/>
    </row>
    <row r="2178" spans="1:6" ht="12.75">
      <c r="A2178" s="86"/>
      <c r="B2178" s="69" t="s">
        <v>626</v>
      </c>
      <c r="C2178" s="70" t="s">
        <v>577</v>
      </c>
      <c r="D2178" s="71">
        <v>0.04</v>
      </c>
      <c r="E2178" s="72">
        <v>7.52</v>
      </c>
      <c r="F2178" s="21">
        <f>PRODUCT(D2178*E2178)</f>
        <v>0.30080000000000001</v>
      </c>
    </row>
    <row r="2179" spans="1:6" ht="12.75">
      <c r="A2179" s="86"/>
      <c r="B2179" s="69" t="s">
        <v>627</v>
      </c>
      <c r="C2179" s="70" t="s">
        <v>577</v>
      </c>
      <c r="D2179" s="71">
        <v>0.04</v>
      </c>
      <c r="E2179" s="72">
        <v>3.5</v>
      </c>
      <c r="F2179" s="21">
        <f>PRODUCT(D2179*E2179)</f>
        <v>0.14000000000000001</v>
      </c>
    </row>
    <row r="2180" spans="1:6" ht="12.75">
      <c r="A2180" s="94"/>
      <c r="B2180" s="69" t="s">
        <v>485</v>
      </c>
      <c r="C2180" s="70" t="s">
        <v>611</v>
      </c>
      <c r="D2180" s="71">
        <v>1</v>
      </c>
      <c r="E2180" s="72">
        <v>0.83</v>
      </c>
      <c r="F2180" s="21">
        <f>PRODUCT(D2180*E2180)</f>
        <v>0.83</v>
      </c>
    </row>
    <row r="2181" spans="1:6" ht="12.75">
      <c r="A2181" s="127" t="s">
        <v>571</v>
      </c>
      <c r="B2181" s="127"/>
      <c r="C2181" s="127"/>
      <c r="D2181" s="127"/>
      <c r="E2181" s="127"/>
      <c r="F2181" s="82">
        <f>SUM(F2178:F2179)</f>
        <v>0.44080000000000003</v>
      </c>
    </row>
    <row r="2182" spans="1:6" ht="12.75">
      <c r="A2182" s="127" t="s">
        <v>572</v>
      </c>
      <c r="B2182" s="127"/>
      <c r="C2182" s="127"/>
      <c r="D2182" s="127"/>
      <c r="E2182" s="127"/>
      <c r="F2182" s="82">
        <f>SUM(F2180)</f>
        <v>0.83</v>
      </c>
    </row>
    <row r="2183" spans="1:6" ht="12.75">
      <c r="A2183" s="127" t="s">
        <v>573</v>
      </c>
      <c r="B2183" s="127"/>
      <c r="C2183" s="127"/>
      <c r="D2183" s="127"/>
      <c r="E2183" s="127"/>
      <c r="F2183" s="82">
        <f>SUM(F2181:F2182)</f>
        <v>1.2707999999999999</v>
      </c>
    </row>
    <row r="2184" spans="1:6" ht="12.75">
      <c r="A2184" s="128" t="s">
        <v>574</v>
      </c>
      <c r="B2184" s="128"/>
      <c r="C2184" s="128"/>
      <c r="D2184" s="128"/>
      <c r="E2184" s="128"/>
      <c r="F2184" s="52">
        <f>PRODUCT(F2181*1.307)</f>
        <v>0.57612560000000002</v>
      </c>
    </row>
    <row r="2185" spans="1:6" ht="12.75">
      <c r="A2185" s="127" t="s">
        <v>575</v>
      </c>
      <c r="B2185" s="127"/>
      <c r="C2185" s="127"/>
      <c r="D2185" s="127"/>
      <c r="E2185" s="127"/>
      <c r="F2185" s="52">
        <f>SUM(F2183:F2184)</f>
        <v>1.8469256000000001</v>
      </c>
    </row>
    <row r="2186" spans="1:6" ht="12.75">
      <c r="A2186" s="58"/>
      <c r="B2186" s="58" t="s">
        <v>487</v>
      </c>
      <c r="C2186" s="111" t="s">
        <v>83</v>
      </c>
      <c r="D2186" s="112"/>
      <c r="E2186" s="112"/>
      <c r="F2186" s="112"/>
    </row>
    <row r="2187" spans="1:6" ht="12.75">
      <c r="A2187" s="86"/>
      <c r="B2187" s="69" t="s">
        <v>626</v>
      </c>
      <c r="C2187" s="89" t="s">
        <v>577</v>
      </c>
      <c r="D2187" s="113">
        <v>0.12</v>
      </c>
      <c r="E2187" s="72">
        <v>7.52</v>
      </c>
      <c r="F2187" s="21">
        <f>PRODUCT(D2187*E2187)</f>
        <v>0.90239999999999987</v>
      </c>
    </row>
    <row r="2188" spans="1:6" ht="12.75">
      <c r="A2188" s="86"/>
      <c r="B2188" s="69" t="s">
        <v>627</v>
      </c>
      <c r="C2188" s="89" t="s">
        <v>577</v>
      </c>
      <c r="D2188" s="113">
        <v>0.12</v>
      </c>
      <c r="E2188" s="72">
        <v>3.5</v>
      </c>
      <c r="F2188" s="21">
        <f>PRODUCT(D2188*E2188)</f>
        <v>0.42</v>
      </c>
    </row>
    <row r="2189" spans="1:6" ht="12.75">
      <c r="A2189" s="91"/>
      <c r="B2189" s="92" t="s">
        <v>792</v>
      </c>
      <c r="C2189" s="89" t="s">
        <v>739</v>
      </c>
      <c r="D2189" s="113">
        <v>1</v>
      </c>
      <c r="E2189" s="93">
        <v>1.27</v>
      </c>
      <c r="F2189" s="21">
        <f>PRODUCT(D2189*E2189)</f>
        <v>1.27</v>
      </c>
    </row>
    <row r="2190" spans="1:6" ht="12.75">
      <c r="A2190" s="128" t="s">
        <v>571</v>
      </c>
      <c r="B2190" s="128"/>
      <c r="C2190" s="128"/>
      <c r="D2190" s="128"/>
      <c r="E2190" s="128"/>
      <c r="F2190" s="82">
        <f>SUM(F2187:F2188)</f>
        <v>1.3223999999999998</v>
      </c>
    </row>
    <row r="2191" spans="1:6" ht="12.75">
      <c r="A2191" s="128" t="s">
        <v>572</v>
      </c>
      <c r="B2191" s="128"/>
      <c r="C2191" s="128"/>
      <c r="D2191" s="128"/>
      <c r="E2191" s="128"/>
      <c r="F2191" s="82">
        <f>SUM(F2189)</f>
        <v>1.27</v>
      </c>
    </row>
    <row r="2192" spans="1:6" ht="12.75">
      <c r="A2192" s="128" t="s">
        <v>573</v>
      </c>
      <c r="B2192" s="128"/>
      <c r="C2192" s="128"/>
      <c r="D2192" s="128"/>
      <c r="E2192" s="128"/>
      <c r="F2192" s="82">
        <f>SUM(F2190:F2191)</f>
        <v>2.5923999999999996</v>
      </c>
    </row>
    <row r="2193" spans="1:6" ht="12.75">
      <c r="A2193" s="128" t="s">
        <v>574</v>
      </c>
      <c r="B2193" s="128"/>
      <c r="C2193" s="128"/>
      <c r="D2193" s="128"/>
      <c r="E2193" s="128"/>
      <c r="F2193" s="52">
        <f>PRODUCT(F2190*1.307)</f>
        <v>1.7283767999999997</v>
      </c>
    </row>
    <row r="2194" spans="1:6" ht="12.75">
      <c r="A2194" s="128" t="s">
        <v>740</v>
      </c>
      <c r="B2194" s="128"/>
      <c r="C2194" s="128"/>
      <c r="D2194" s="128"/>
      <c r="E2194" s="128"/>
      <c r="F2194" s="52">
        <f>SUM(F2192:F2193)</f>
        <v>4.3207767999999991</v>
      </c>
    </row>
    <row r="2195" spans="1:6" ht="12.75">
      <c r="A2195" s="58"/>
      <c r="B2195" s="58" t="s">
        <v>489</v>
      </c>
      <c r="C2195" s="111" t="s">
        <v>83</v>
      </c>
      <c r="D2195" s="112"/>
      <c r="E2195" s="112"/>
      <c r="F2195" s="112"/>
    </row>
    <row r="2196" spans="1:6" ht="12.75">
      <c r="A2196" s="86"/>
      <c r="B2196" s="69" t="s">
        <v>626</v>
      </c>
      <c r="C2196" s="89" t="s">
        <v>577</v>
      </c>
      <c r="D2196" s="113">
        <v>0.12</v>
      </c>
      <c r="E2196" s="72">
        <v>7.52</v>
      </c>
      <c r="F2196" s="21">
        <f>PRODUCT(D2196*E2196)</f>
        <v>0.90239999999999987</v>
      </c>
    </row>
    <row r="2197" spans="1:6" ht="12.75">
      <c r="A2197" s="86"/>
      <c r="B2197" s="69" t="s">
        <v>627</v>
      </c>
      <c r="C2197" s="89" t="s">
        <v>577</v>
      </c>
      <c r="D2197" s="113">
        <v>0.12</v>
      </c>
      <c r="E2197" s="72">
        <v>3.5</v>
      </c>
      <c r="F2197" s="21">
        <f>PRODUCT(D2197*E2197)</f>
        <v>0.42</v>
      </c>
    </row>
    <row r="2198" spans="1:6" ht="12.75">
      <c r="A2198" s="91"/>
      <c r="B2198" s="92" t="s">
        <v>793</v>
      </c>
      <c r="C2198" s="89" t="s">
        <v>739</v>
      </c>
      <c r="D2198" s="113">
        <v>1</v>
      </c>
      <c r="E2198" s="93">
        <v>1.69</v>
      </c>
      <c r="F2198" s="21">
        <f>PRODUCT(D2198*E2198)</f>
        <v>1.69</v>
      </c>
    </row>
    <row r="2199" spans="1:6" ht="12.75">
      <c r="A2199" s="128" t="s">
        <v>571</v>
      </c>
      <c r="B2199" s="128"/>
      <c r="C2199" s="128"/>
      <c r="D2199" s="128"/>
      <c r="E2199" s="128"/>
      <c r="F2199" s="82">
        <f>SUM(F2196:F2197)</f>
        <v>1.3223999999999998</v>
      </c>
    </row>
    <row r="2200" spans="1:6" ht="12.75">
      <c r="A2200" s="128" t="s">
        <v>572</v>
      </c>
      <c r="B2200" s="128"/>
      <c r="C2200" s="128"/>
      <c r="D2200" s="128"/>
      <c r="E2200" s="128"/>
      <c r="F2200" s="82">
        <f>SUM(F2198)</f>
        <v>1.69</v>
      </c>
    </row>
    <row r="2201" spans="1:6" ht="12.75">
      <c r="A2201" s="128" t="s">
        <v>573</v>
      </c>
      <c r="B2201" s="128"/>
      <c r="C2201" s="128"/>
      <c r="D2201" s="128"/>
      <c r="E2201" s="128"/>
      <c r="F2201" s="82">
        <f>SUM(F2199:F2200)</f>
        <v>3.0123999999999995</v>
      </c>
    </row>
    <row r="2202" spans="1:6" ht="12.75">
      <c r="A2202" s="128" t="s">
        <v>574</v>
      </c>
      <c r="B2202" s="128"/>
      <c r="C2202" s="128"/>
      <c r="D2202" s="128"/>
      <c r="E2202" s="128"/>
      <c r="F2202" s="52">
        <f>PRODUCT(F2199*1.307)</f>
        <v>1.7283767999999997</v>
      </c>
    </row>
    <row r="2203" spans="1:6" ht="12.75">
      <c r="A2203" s="128" t="s">
        <v>740</v>
      </c>
      <c r="B2203" s="128"/>
      <c r="C2203" s="128"/>
      <c r="D2203" s="128"/>
      <c r="E2203" s="128"/>
      <c r="F2203" s="52">
        <f>SUM(F2201:F2202)</f>
        <v>4.740776799999999</v>
      </c>
    </row>
    <row r="2204" spans="1:6" ht="12.75">
      <c r="A2204" s="58"/>
      <c r="B2204" s="58" t="s">
        <v>491</v>
      </c>
      <c r="C2204" s="111" t="s">
        <v>103</v>
      </c>
      <c r="D2204" s="112"/>
      <c r="E2204" s="112"/>
      <c r="F2204" s="112"/>
    </row>
    <row r="2205" spans="1:6" ht="12.75">
      <c r="A2205" s="86"/>
      <c r="B2205" s="69" t="s">
        <v>626</v>
      </c>
      <c r="C2205" s="89" t="s">
        <v>577</v>
      </c>
      <c r="D2205" s="113">
        <v>0.08</v>
      </c>
      <c r="E2205" s="72">
        <v>7.52</v>
      </c>
      <c r="F2205" s="21">
        <f>PRODUCT(D2205*E2205)</f>
        <v>0.60160000000000002</v>
      </c>
    </row>
    <row r="2206" spans="1:6" ht="12.75">
      <c r="A2206" s="86"/>
      <c r="B2206" s="69" t="s">
        <v>627</v>
      </c>
      <c r="C2206" s="89" t="s">
        <v>577</v>
      </c>
      <c r="D2206" s="113">
        <v>0.08</v>
      </c>
      <c r="E2206" s="72">
        <v>3.5</v>
      </c>
      <c r="F2206" s="21">
        <f>PRODUCT(D2206*E2206)</f>
        <v>0.28000000000000003</v>
      </c>
    </row>
    <row r="2207" spans="1:6" ht="12.75">
      <c r="A2207" s="91"/>
      <c r="B2207" s="92" t="s">
        <v>794</v>
      </c>
      <c r="C2207" s="89" t="s">
        <v>634</v>
      </c>
      <c r="D2207" s="113">
        <v>1</v>
      </c>
      <c r="E2207" s="93">
        <v>2.5299999999999998</v>
      </c>
      <c r="F2207" s="21">
        <f>PRODUCT(D2207*E2207)</f>
        <v>2.5299999999999998</v>
      </c>
    </row>
    <row r="2208" spans="1:6" ht="12.75">
      <c r="A2208" s="128" t="s">
        <v>571</v>
      </c>
      <c r="B2208" s="128"/>
      <c r="C2208" s="128"/>
      <c r="D2208" s="128"/>
      <c r="E2208" s="128"/>
      <c r="F2208" s="82">
        <f>SUM(F2205:F2206)</f>
        <v>0.88160000000000005</v>
      </c>
    </row>
    <row r="2209" spans="1:6" ht="12.75">
      <c r="A2209" s="128" t="s">
        <v>572</v>
      </c>
      <c r="B2209" s="128"/>
      <c r="C2209" s="128"/>
      <c r="D2209" s="128"/>
      <c r="E2209" s="128"/>
      <c r="F2209" s="82">
        <f>SUM(F2207)</f>
        <v>2.5299999999999998</v>
      </c>
    </row>
    <row r="2210" spans="1:6" ht="12.75">
      <c r="A2210" s="128" t="s">
        <v>573</v>
      </c>
      <c r="B2210" s="128"/>
      <c r="C2210" s="128"/>
      <c r="D2210" s="128"/>
      <c r="E2210" s="128"/>
      <c r="F2210" s="82">
        <f>SUM(F2208:F2209)</f>
        <v>3.4116</v>
      </c>
    </row>
    <row r="2211" spans="1:6" ht="12.75">
      <c r="A2211" s="128" t="s">
        <v>574</v>
      </c>
      <c r="B2211" s="128"/>
      <c r="C2211" s="128"/>
      <c r="D2211" s="128"/>
      <c r="E2211" s="128"/>
      <c r="F2211" s="52">
        <f>PRODUCT(F2208*1.307)</f>
        <v>1.1522512</v>
      </c>
    </row>
    <row r="2212" spans="1:6" ht="12.75">
      <c r="A2212" s="128" t="s">
        <v>740</v>
      </c>
      <c r="B2212" s="128"/>
      <c r="C2212" s="128"/>
      <c r="D2212" s="128"/>
      <c r="E2212" s="128"/>
      <c r="F2212" s="52">
        <f>SUM(F2210:F2211)</f>
        <v>4.5638512000000002</v>
      </c>
    </row>
    <row r="2213" spans="1:6" ht="12.75">
      <c r="A2213" s="58"/>
      <c r="B2213" s="58" t="s">
        <v>493</v>
      </c>
      <c r="C2213" s="111" t="s">
        <v>103</v>
      </c>
      <c r="D2213" s="112"/>
      <c r="E2213" s="112"/>
      <c r="F2213" s="112"/>
    </row>
    <row r="2214" spans="1:6" ht="12.75">
      <c r="A2214" s="86"/>
      <c r="B2214" s="69" t="s">
        <v>626</v>
      </c>
      <c r="C2214" s="89" t="s">
        <v>577</v>
      </c>
      <c r="D2214" s="113">
        <v>0.09</v>
      </c>
      <c r="E2214" s="72">
        <v>7.52</v>
      </c>
      <c r="F2214" s="21">
        <f>PRODUCT(D2214*E2214)</f>
        <v>0.67679999999999996</v>
      </c>
    </row>
    <row r="2215" spans="1:6" ht="12.75">
      <c r="A2215" s="86"/>
      <c r="B2215" s="69" t="s">
        <v>627</v>
      </c>
      <c r="C2215" s="89" t="s">
        <v>577</v>
      </c>
      <c r="D2215" s="113">
        <v>0.09</v>
      </c>
      <c r="E2215" s="72">
        <v>3.5</v>
      </c>
      <c r="F2215" s="21">
        <f>PRODUCT(D2215*E2215)</f>
        <v>0.315</v>
      </c>
    </row>
    <row r="2216" spans="1:6" ht="12.75">
      <c r="A2216" s="91"/>
      <c r="B2216" s="92" t="s">
        <v>795</v>
      </c>
      <c r="C2216" s="89" t="s">
        <v>634</v>
      </c>
      <c r="D2216" s="113">
        <v>1</v>
      </c>
      <c r="E2216" s="93">
        <v>5.03</v>
      </c>
      <c r="F2216" s="21">
        <f>PRODUCT(D2216*E2216)</f>
        <v>5.03</v>
      </c>
    </row>
    <row r="2217" spans="1:6" ht="12.75">
      <c r="A2217" s="128" t="s">
        <v>571</v>
      </c>
      <c r="B2217" s="128"/>
      <c r="C2217" s="128"/>
      <c r="D2217" s="128"/>
      <c r="E2217" s="128"/>
      <c r="F2217" s="82">
        <f>SUM(F2214:F2215)</f>
        <v>0.99180000000000001</v>
      </c>
    </row>
    <row r="2218" spans="1:6" ht="12.75">
      <c r="A2218" s="128" t="s">
        <v>572</v>
      </c>
      <c r="B2218" s="128"/>
      <c r="C2218" s="128"/>
      <c r="D2218" s="128"/>
      <c r="E2218" s="128"/>
      <c r="F2218" s="82">
        <f>SUM(F2216)</f>
        <v>5.03</v>
      </c>
    </row>
    <row r="2219" spans="1:6" ht="12.75">
      <c r="A2219" s="128" t="s">
        <v>573</v>
      </c>
      <c r="B2219" s="128"/>
      <c r="C2219" s="128"/>
      <c r="D2219" s="128"/>
      <c r="E2219" s="128"/>
      <c r="F2219" s="82">
        <f>SUM(F2217:F2218)</f>
        <v>6.0218000000000007</v>
      </c>
    </row>
    <row r="2220" spans="1:6" ht="12.75">
      <c r="A2220" s="128" t="s">
        <v>574</v>
      </c>
      <c r="B2220" s="128"/>
      <c r="C2220" s="128"/>
      <c r="D2220" s="128"/>
      <c r="E2220" s="128"/>
      <c r="F2220" s="52">
        <f>PRODUCT(F2217*1.307)</f>
        <v>1.2962826000000001</v>
      </c>
    </row>
    <row r="2221" spans="1:6" ht="12.75">
      <c r="A2221" s="128" t="s">
        <v>740</v>
      </c>
      <c r="B2221" s="128"/>
      <c r="C2221" s="128"/>
      <c r="D2221" s="128"/>
      <c r="E2221" s="128"/>
      <c r="F2221" s="52">
        <f>SUM(F2219:F2220)</f>
        <v>7.3180826000000003</v>
      </c>
    </row>
    <row r="2222" spans="1:6" ht="12.75">
      <c r="A2222" s="58"/>
      <c r="B2222" s="58" t="s">
        <v>495</v>
      </c>
      <c r="C2222" s="111" t="s">
        <v>83</v>
      </c>
      <c r="D2222" s="112"/>
      <c r="E2222" s="112"/>
      <c r="F2222" s="112"/>
    </row>
    <row r="2223" spans="1:6" ht="12.75">
      <c r="A2223" s="86"/>
      <c r="B2223" s="69" t="s">
        <v>626</v>
      </c>
      <c r="C2223" s="89" t="s">
        <v>577</v>
      </c>
      <c r="D2223" s="113">
        <v>4</v>
      </c>
      <c r="E2223" s="72">
        <v>7.52</v>
      </c>
      <c r="F2223" s="21">
        <f>PRODUCT(D2223*E2223)</f>
        <v>30.08</v>
      </c>
    </row>
    <row r="2224" spans="1:6" ht="12.75">
      <c r="A2224" s="86"/>
      <c r="B2224" s="69" t="s">
        <v>627</v>
      </c>
      <c r="C2224" s="89" t="s">
        <v>577</v>
      </c>
      <c r="D2224" s="113">
        <v>4</v>
      </c>
      <c r="E2224" s="72">
        <v>3.5</v>
      </c>
      <c r="F2224" s="21">
        <f>PRODUCT(D2224*E2224)</f>
        <v>14</v>
      </c>
    </row>
    <row r="2225" spans="1:6" ht="12.75">
      <c r="A2225" s="91"/>
      <c r="B2225" s="92" t="s">
        <v>796</v>
      </c>
      <c r="C2225" s="89" t="s">
        <v>739</v>
      </c>
      <c r="D2225" s="113">
        <v>1</v>
      </c>
      <c r="E2225" s="93">
        <v>2764.96</v>
      </c>
      <c r="F2225" s="21">
        <f>PRODUCT(D2225*E2225)</f>
        <v>2764.96</v>
      </c>
    </row>
    <row r="2226" spans="1:6" ht="12.75">
      <c r="A2226" s="128" t="s">
        <v>571</v>
      </c>
      <c r="B2226" s="128"/>
      <c r="C2226" s="128"/>
      <c r="D2226" s="128"/>
      <c r="E2226" s="128"/>
      <c r="F2226" s="82">
        <f>SUM(F2223:F2224)</f>
        <v>44.08</v>
      </c>
    </row>
    <row r="2227" spans="1:6" ht="12.75">
      <c r="A2227" s="128" t="s">
        <v>572</v>
      </c>
      <c r="B2227" s="128"/>
      <c r="C2227" s="128"/>
      <c r="D2227" s="128"/>
      <c r="E2227" s="128"/>
      <c r="F2227" s="82">
        <f>SUM(F2225)</f>
        <v>2764.96</v>
      </c>
    </row>
    <row r="2228" spans="1:6" ht="12.75">
      <c r="A2228" s="128" t="s">
        <v>573</v>
      </c>
      <c r="B2228" s="128"/>
      <c r="C2228" s="128"/>
      <c r="D2228" s="128"/>
      <c r="E2228" s="128"/>
      <c r="F2228" s="82">
        <f>SUM(F2226:F2227)</f>
        <v>2809.04</v>
      </c>
    </row>
    <row r="2229" spans="1:6" ht="12.75">
      <c r="A2229" s="128" t="s">
        <v>574</v>
      </c>
      <c r="B2229" s="128"/>
      <c r="C2229" s="128"/>
      <c r="D2229" s="128"/>
      <c r="E2229" s="128"/>
      <c r="F2229" s="52">
        <f>PRODUCT(F2226*1.307)</f>
        <v>57.612559999999995</v>
      </c>
    </row>
    <row r="2230" spans="1:6" ht="12.75">
      <c r="A2230" s="128" t="s">
        <v>740</v>
      </c>
      <c r="B2230" s="128"/>
      <c r="C2230" s="128"/>
      <c r="D2230" s="128"/>
      <c r="E2230" s="128"/>
      <c r="F2230" s="52">
        <f>SUM(F2228:F2229)</f>
        <v>2866.65256</v>
      </c>
    </row>
    <row r="2231" spans="1:6" ht="12.75">
      <c r="A2231" s="58"/>
      <c r="B2231" s="58" t="s">
        <v>497</v>
      </c>
      <c r="C2231" s="111" t="s">
        <v>83</v>
      </c>
      <c r="D2231" s="112"/>
      <c r="E2231" s="112"/>
      <c r="F2231" s="112"/>
    </row>
    <row r="2232" spans="1:6" ht="12.75">
      <c r="A2232" s="86"/>
      <c r="B2232" s="69" t="s">
        <v>626</v>
      </c>
      <c r="C2232" s="89" t="s">
        <v>577</v>
      </c>
      <c r="D2232" s="113">
        <v>0.3</v>
      </c>
      <c r="E2232" s="72">
        <v>7.52</v>
      </c>
      <c r="F2232" s="21">
        <f t="shared" ref="F2232:F2241" si="32">PRODUCT(D2232*E2232)</f>
        <v>2.2559999999999998</v>
      </c>
    </row>
    <row r="2233" spans="1:6" ht="12.75">
      <c r="A2233" s="86"/>
      <c r="B2233" s="69" t="s">
        <v>627</v>
      </c>
      <c r="C2233" s="89" t="s">
        <v>577</v>
      </c>
      <c r="D2233" s="113">
        <v>0.3</v>
      </c>
      <c r="E2233" s="72">
        <v>3.5</v>
      </c>
      <c r="F2233" s="21">
        <f t="shared" si="32"/>
        <v>1.05</v>
      </c>
    </row>
    <row r="2234" spans="1:6" ht="25.5">
      <c r="A2234" s="91"/>
      <c r="B2234" s="92" t="s">
        <v>797</v>
      </c>
      <c r="C2234" s="89" t="s">
        <v>739</v>
      </c>
      <c r="D2234" s="113">
        <v>2</v>
      </c>
      <c r="E2234" s="93">
        <v>1.8</v>
      </c>
      <c r="F2234" s="21">
        <f t="shared" si="32"/>
        <v>3.6</v>
      </c>
    </row>
    <row r="2235" spans="1:6" ht="12.75">
      <c r="A2235" s="91"/>
      <c r="B2235" s="92" t="s">
        <v>612</v>
      </c>
      <c r="C2235" s="89" t="s">
        <v>739</v>
      </c>
      <c r="D2235" s="113">
        <v>2</v>
      </c>
      <c r="E2235" s="93">
        <v>0.2</v>
      </c>
      <c r="F2235" s="21">
        <f t="shared" si="32"/>
        <v>0.4</v>
      </c>
    </row>
    <row r="2236" spans="1:6" ht="12.75">
      <c r="A2236" s="91"/>
      <c r="B2236" s="92" t="s">
        <v>774</v>
      </c>
      <c r="C2236" s="89" t="s">
        <v>634</v>
      </c>
      <c r="D2236" s="113">
        <v>0.5</v>
      </c>
      <c r="E2236" s="93">
        <v>5.98</v>
      </c>
      <c r="F2236" s="21">
        <f t="shared" si="32"/>
        <v>2.99</v>
      </c>
    </row>
    <row r="2237" spans="1:6" ht="12.75">
      <c r="A2237" s="91"/>
      <c r="B2237" s="92" t="s">
        <v>746</v>
      </c>
      <c r="C2237" s="89" t="s">
        <v>634</v>
      </c>
      <c r="D2237" s="113">
        <v>1</v>
      </c>
      <c r="E2237" s="93">
        <v>2.5</v>
      </c>
      <c r="F2237" s="21">
        <f t="shared" si="32"/>
        <v>2.5</v>
      </c>
    </row>
    <row r="2238" spans="1:6" ht="12.75">
      <c r="A2238" s="91"/>
      <c r="B2238" s="92" t="s">
        <v>798</v>
      </c>
      <c r="C2238" s="89" t="s">
        <v>739</v>
      </c>
      <c r="D2238" s="113">
        <v>1</v>
      </c>
      <c r="E2238" s="93">
        <v>1.5</v>
      </c>
      <c r="F2238" s="21">
        <f t="shared" si="32"/>
        <v>1.5</v>
      </c>
    </row>
    <row r="2239" spans="1:6" ht="12.75">
      <c r="A2239" s="91"/>
      <c r="B2239" s="92" t="s">
        <v>799</v>
      </c>
      <c r="C2239" s="89" t="s">
        <v>739</v>
      </c>
      <c r="D2239" s="113">
        <v>1</v>
      </c>
      <c r="E2239" s="93">
        <v>1.75</v>
      </c>
      <c r="F2239" s="21">
        <f t="shared" si="32"/>
        <v>1.75</v>
      </c>
    </row>
    <row r="2240" spans="1:6" ht="12.75">
      <c r="A2240" s="91"/>
      <c r="B2240" s="92" t="s">
        <v>747</v>
      </c>
      <c r="C2240" s="89" t="s">
        <v>739</v>
      </c>
      <c r="D2240" s="113">
        <v>4</v>
      </c>
      <c r="E2240" s="93">
        <v>0.1</v>
      </c>
      <c r="F2240" s="21">
        <f t="shared" si="32"/>
        <v>0.4</v>
      </c>
    </row>
    <row r="2241" spans="1:6" ht="12.75">
      <c r="A2241" s="91"/>
      <c r="B2241" s="92" t="s">
        <v>631</v>
      </c>
      <c r="C2241" s="89" t="s">
        <v>739</v>
      </c>
      <c r="D2241" s="113">
        <v>4</v>
      </c>
      <c r="E2241" s="93">
        <v>0.05</v>
      </c>
      <c r="F2241" s="21">
        <f t="shared" si="32"/>
        <v>0.2</v>
      </c>
    </row>
    <row r="2242" spans="1:6" ht="12.75">
      <c r="A2242" s="128" t="s">
        <v>571</v>
      </c>
      <c r="B2242" s="128"/>
      <c r="C2242" s="128"/>
      <c r="D2242" s="128"/>
      <c r="E2242" s="128"/>
      <c r="F2242" s="82">
        <f>SUM(F2232:F2233)</f>
        <v>3.306</v>
      </c>
    </row>
    <row r="2243" spans="1:6" ht="12.75">
      <c r="A2243" s="128" t="s">
        <v>572</v>
      </c>
      <c r="B2243" s="128"/>
      <c r="C2243" s="128"/>
      <c r="D2243" s="128"/>
      <c r="E2243" s="128"/>
      <c r="F2243" s="82">
        <f>SUM(F2234:F2241)</f>
        <v>13.34</v>
      </c>
    </row>
    <row r="2244" spans="1:6" ht="12.75">
      <c r="A2244" s="128" t="s">
        <v>573</v>
      </c>
      <c r="B2244" s="128"/>
      <c r="C2244" s="128"/>
      <c r="D2244" s="128"/>
      <c r="E2244" s="128"/>
      <c r="F2244" s="82">
        <f>SUM(F2242:F2243)</f>
        <v>16.646000000000001</v>
      </c>
    </row>
    <row r="2245" spans="1:6" ht="12.75">
      <c r="A2245" s="128" t="s">
        <v>574</v>
      </c>
      <c r="B2245" s="128"/>
      <c r="C2245" s="128"/>
      <c r="D2245" s="128"/>
      <c r="E2245" s="128"/>
      <c r="F2245" s="52">
        <f>PRODUCT(F2242*1.307)</f>
        <v>4.3209419999999996</v>
      </c>
    </row>
    <row r="2246" spans="1:6" ht="12.75">
      <c r="A2246" s="128" t="s">
        <v>740</v>
      </c>
      <c r="B2246" s="128"/>
      <c r="C2246" s="128"/>
      <c r="D2246" s="128"/>
      <c r="E2246" s="128"/>
      <c r="F2246" s="52">
        <f>SUM(F2244:F2245)</f>
        <v>20.966942</v>
      </c>
    </row>
    <row r="2247" spans="1:6" ht="12.75">
      <c r="A2247" s="58"/>
      <c r="B2247" s="46" t="s">
        <v>501</v>
      </c>
      <c r="C2247" s="111" t="s">
        <v>103</v>
      </c>
      <c r="D2247" s="112"/>
      <c r="E2247" s="112"/>
      <c r="F2247" s="112"/>
    </row>
    <row r="2248" spans="1:6" ht="12.75">
      <c r="A2248" s="86"/>
      <c r="B2248" s="69" t="s">
        <v>721</v>
      </c>
      <c r="C2248" s="89" t="s">
        <v>577</v>
      </c>
      <c r="D2248" s="113">
        <v>0.08</v>
      </c>
      <c r="E2248" s="72">
        <v>4.4000000000000004</v>
      </c>
      <c r="F2248" s="21">
        <f>PRODUCT(D2248*E2248)</f>
        <v>0.35200000000000004</v>
      </c>
    </row>
    <row r="2249" spans="1:6" ht="12.75">
      <c r="A2249" s="86"/>
      <c r="B2249" s="69" t="s">
        <v>722</v>
      </c>
      <c r="C2249" s="89" t="s">
        <v>577</v>
      </c>
      <c r="D2249" s="113">
        <v>0.08</v>
      </c>
      <c r="E2249" s="72">
        <v>3.26</v>
      </c>
      <c r="F2249" s="21">
        <f>PRODUCT(D2249*E2249)</f>
        <v>0.26079999999999998</v>
      </c>
    </row>
    <row r="2250" spans="1:6" ht="12.75">
      <c r="A2250" s="91"/>
      <c r="B2250" s="10" t="s">
        <v>501</v>
      </c>
      <c r="C2250" s="89" t="s">
        <v>739</v>
      </c>
      <c r="D2250" s="113">
        <v>1</v>
      </c>
      <c r="E2250" s="93">
        <v>1.79</v>
      </c>
      <c r="F2250" s="21">
        <f>PRODUCT(D2250*E2250)</f>
        <v>1.79</v>
      </c>
    </row>
    <row r="2251" spans="1:6" ht="12.75">
      <c r="A2251" s="128" t="s">
        <v>571</v>
      </c>
      <c r="B2251" s="128"/>
      <c r="C2251" s="128"/>
      <c r="D2251" s="128"/>
      <c r="E2251" s="128"/>
      <c r="F2251" s="82">
        <f>SUM(F2248:F2249)</f>
        <v>0.61280000000000001</v>
      </c>
    </row>
    <row r="2252" spans="1:6" ht="12.75">
      <c r="A2252" s="128" t="s">
        <v>572</v>
      </c>
      <c r="B2252" s="128"/>
      <c r="C2252" s="128"/>
      <c r="D2252" s="128"/>
      <c r="E2252" s="128"/>
      <c r="F2252" s="82">
        <f>SUM(F2250)</f>
        <v>1.79</v>
      </c>
    </row>
    <row r="2253" spans="1:6" ht="12.75">
      <c r="A2253" s="128" t="s">
        <v>573</v>
      </c>
      <c r="B2253" s="128"/>
      <c r="C2253" s="128"/>
      <c r="D2253" s="128"/>
      <c r="E2253" s="128"/>
      <c r="F2253" s="82">
        <f>SUM(F2251:F2252)</f>
        <v>2.4028</v>
      </c>
    </row>
    <row r="2254" spans="1:6" ht="12.75">
      <c r="A2254" s="128" t="s">
        <v>574</v>
      </c>
      <c r="B2254" s="128"/>
      <c r="C2254" s="128"/>
      <c r="D2254" s="128"/>
      <c r="E2254" s="128"/>
      <c r="F2254" s="52">
        <f>PRODUCT(F2251*1.307)</f>
        <v>0.80092960000000002</v>
      </c>
    </row>
    <row r="2255" spans="1:6" ht="12.75">
      <c r="A2255" s="128" t="s">
        <v>740</v>
      </c>
      <c r="B2255" s="128"/>
      <c r="C2255" s="128"/>
      <c r="D2255" s="128"/>
      <c r="E2255" s="128"/>
      <c r="F2255" s="52">
        <f>SUM(F2253:F2254)</f>
        <v>3.2037296</v>
      </c>
    </row>
    <row r="2256" spans="1:6" ht="12.75">
      <c r="A2256" s="58"/>
      <c r="B2256" s="46" t="s">
        <v>503</v>
      </c>
      <c r="C2256" s="111" t="s">
        <v>103</v>
      </c>
      <c r="D2256" s="112"/>
      <c r="E2256" s="112"/>
      <c r="F2256" s="112"/>
    </row>
    <row r="2257" spans="1:6" ht="12.75">
      <c r="A2257" s="86"/>
      <c r="B2257" s="69" t="s">
        <v>721</v>
      </c>
      <c r="C2257" s="89" t="s">
        <v>577</v>
      </c>
      <c r="D2257" s="113">
        <v>0.1</v>
      </c>
      <c r="E2257" s="72">
        <v>4.4000000000000004</v>
      </c>
      <c r="F2257" s="21">
        <f>PRODUCT(D2257*E2257)</f>
        <v>0.44000000000000006</v>
      </c>
    </row>
    <row r="2258" spans="1:6" ht="12.75">
      <c r="A2258" s="86"/>
      <c r="B2258" s="69" t="s">
        <v>722</v>
      </c>
      <c r="C2258" s="89" t="s">
        <v>577</v>
      </c>
      <c r="D2258" s="113">
        <v>0.1</v>
      </c>
      <c r="E2258" s="72">
        <v>3.26</v>
      </c>
      <c r="F2258" s="21">
        <f>PRODUCT(D2258*E2258)</f>
        <v>0.32600000000000001</v>
      </c>
    </row>
    <row r="2259" spans="1:6" ht="12.75">
      <c r="A2259" s="91"/>
      <c r="B2259" s="10" t="s">
        <v>503</v>
      </c>
      <c r="C2259" s="89" t="s">
        <v>739</v>
      </c>
      <c r="D2259" s="113">
        <v>1</v>
      </c>
      <c r="E2259" s="93">
        <v>3.52</v>
      </c>
      <c r="F2259" s="21">
        <f>PRODUCT(D2259*E2259)</f>
        <v>3.52</v>
      </c>
    </row>
    <row r="2260" spans="1:6" ht="12.75">
      <c r="A2260" s="128" t="s">
        <v>571</v>
      </c>
      <c r="B2260" s="128"/>
      <c r="C2260" s="128"/>
      <c r="D2260" s="128"/>
      <c r="E2260" s="128"/>
      <c r="F2260" s="82">
        <f>SUM(F2257:F2258)</f>
        <v>0.76600000000000001</v>
      </c>
    </row>
    <row r="2261" spans="1:6" ht="12.75">
      <c r="A2261" s="128" t="s">
        <v>572</v>
      </c>
      <c r="B2261" s="128"/>
      <c r="C2261" s="128"/>
      <c r="D2261" s="128"/>
      <c r="E2261" s="128"/>
      <c r="F2261" s="82">
        <f>SUM(F2259)</f>
        <v>3.52</v>
      </c>
    </row>
    <row r="2262" spans="1:6" ht="12.75">
      <c r="A2262" s="128" t="s">
        <v>573</v>
      </c>
      <c r="B2262" s="128"/>
      <c r="C2262" s="128"/>
      <c r="D2262" s="128"/>
      <c r="E2262" s="128"/>
      <c r="F2262" s="82">
        <f>SUM(F2260:F2261)</f>
        <v>4.2859999999999996</v>
      </c>
    </row>
    <row r="2263" spans="1:6" ht="12.75">
      <c r="A2263" s="128" t="s">
        <v>574</v>
      </c>
      <c r="B2263" s="128"/>
      <c r="C2263" s="128"/>
      <c r="D2263" s="128"/>
      <c r="E2263" s="128"/>
      <c r="F2263" s="52">
        <f>PRODUCT(F2260*1.307)</f>
        <v>1.0011619999999999</v>
      </c>
    </row>
    <row r="2264" spans="1:6" ht="12.75">
      <c r="A2264" s="128" t="s">
        <v>740</v>
      </c>
      <c r="B2264" s="128"/>
      <c r="C2264" s="128"/>
      <c r="D2264" s="128"/>
      <c r="E2264" s="128"/>
      <c r="F2264" s="52">
        <f>SUM(F2262:F2263)</f>
        <v>5.2871619999999995</v>
      </c>
    </row>
    <row r="2265" spans="1:6" ht="12.75">
      <c r="A2265" s="58"/>
      <c r="B2265" s="46" t="s">
        <v>505</v>
      </c>
      <c r="C2265" s="111" t="s">
        <v>103</v>
      </c>
      <c r="D2265" s="112"/>
      <c r="E2265" s="112"/>
      <c r="F2265" s="112"/>
    </row>
    <row r="2266" spans="1:6" ht="12.75">
      <c r="A2266" s="86"/>
      <c r="B2266" s="69" t="s">
        <v>721</v>
      </c>
      <c r="C2266" s="89" t="s">
        <v>577</v>
      </c>
      <c r="D2266" s="113">
        <v>0.2</v>
      </c>
      <c r="E2266" s="72">
        <v>4.4000000000000004</v>
      </c>
      <c r="F2266" s="21">
        <f>PRODUCT(D2266*E2266)</f>
        <v>0.88000000000000012</v>
      </c>
    </row>
    <row r="2267" spans="1:6" ht="12.75">
      <c r="A2267" s="86"/>
      <c r="B2267" s="69" t="s">
        <v>722</v>
      </c>
      <c r="C2267" s="89" t="s">
        <v>577</v>
      </c>
      <c r="D2267" s="113">
        <v>0.2</v>
      </c>
      <c r="E2267" s="72">
        <v>3.26</v>
      </c>
      <c r="F2267" s="21">
        <f>PRODUCT(D2267*E2267)</f>
        <v>0.65200000000000002</v>
      </c>
    </row>
    <row r="2268" spans="1:6" ht="12.75">
      <c r="A2268" s="91"/>
      <c r="B2268" s="10" t="s">
        <v>505</v>
      </c>
      <c r="C2268" s="89" t="s">
        <v>739</v>
      </c>
      <c r="D2268" s="113">
        <v>1</v>
      </c>
      <c r="E2268" s="93">
        <v>5.38</v>
      </c>
      <c r="F2268" s="21">
        <f>PRODUCT(D2268*E2268)</f>
        <v>5.38</v>
      </c>
    </row>
    <row r="2269" spans="1:6" ht="12.75">
      <c r="A2269" s="128" t="s">
        <v>571</v>
      </c>
      <c r="B2269" s="128"/>
      <c r="C2269" s="128"/>
      <c r="D2269" s="128"/>
      <c r="E2269" s="128"/>
      <c r="F2269" s="82">
        <f>SUM(F2266:F2267)</f>
        <v>1.532</v>
      </c>
    </row>
    <row r="2270" spans="1:6" ht="12.75">
      <c r="A2270" s="128" t="s">
        <v>572</v>
      </c>
      <c r="B2270" s="128"/>
      <c r="C2270" s="128"/>
      <c r="D2270" s="128"/>
      <c r="E2270" s="128"/>
      <c r="F2270" s="82">
        <f>SUM(F2268)</f>
        <v>5.38</v>
      </c>
    </row>
    <row r="2271" spans="1:6" ht="12.75">
      <c r="A2271" s="128" t="s">
        <v>573</v>
      </c>
      <c r="B2271" s="128"/>
      <c r="C2271" s="128"/>
      <c r="D2271" s="128"/>
      <c r="E2271" s="128"/>
      <c r="F2271" s="82">
        <f>SUM(F2269:F2270)</f>
        <v>6.9119999999999999</v>
      </c>
    </row>
    <row r="2272" spans="1:6" ht="12.75">
      <c r="A2272" s="128" t="s">
        <v>574</v>
      </c>
      <c r="B2272" s="128"/>
      <c r="C2272" s="128"/>
      <c r="D2272" s="128"/>
      <c r="E2272" s="128"/>
      <c r="F2272" s="52">
        <f>PRODUCT(F2269*1.307)</f>
        <v>2.0023239999999998</v>
      </c>
    </row>
    <row r="2273" spans="1:6" ht="12.75">
      <c r="A2273" s="128" t="s">
        <v>740</v>
      </c>
      <c r="B2273" s="128"/>
      <c r="C2273" s="128"/>
      <c r="D2273" s="128"/>
      <c r="E2273" s="128"/>
      <c r="F2273" s="52">
        <f>SUM(F2271:F2272)</f>
        <v>8.9143240000000006</v>
      </c>
    </row>
    <row r="2274" spans="1:6" ht="12.75">
      <c r="A2274" s="58"/>
      <c r="B2274" s="46" t="s">
        <v>507</v>
      </c>
      <c r="C2274" s="111" t="s">
        <v>83</v>
      </c>
      <c r="D2274" s="112"/>
      <c r="E2274" s="112"/>
      <c r="F2274" s="112"/>
    </row>
    <row r="2275" spans="1:6" ht="12.75">
      <c r="A2275" s="86"/>
      <c r="B2275" s="69" t="s">
        <v>721</v>
      </c>
      <c r="C2275" s="89" t="s">
        <v>577</v>
      </c>
      <c r="D2275" s="113">
        <v>7.0000000000000007E-2</v>
      </c>
      <c r="E2275" s="72">
        <v>4.4000000000000004</v>
      </c>
      <c r="F2275" s="21">
        <f>PRODUCT(D2275*E2275)</f>
        <v>0.30800000000000005</v>
      </c>
    </row>
    <row r="2276" spans="1:6" ht="12.75">
      <c r="A2276" s="86"/>
      <c r="B2276" s="69" t="s">
        <v>722</v>
      </c>
      <c r="C2276" s="89" t="s">
        <v>577</v>
      </c>
      <c r="D2276" s="113">
        <v>7.0000000000000007E-2</v>
      </c>
      <c r="E2276" s="72">
        <v>3.26</v>
      </c>
      <c r="F2276" s="21">
        <f>PRODUCT(D2276*E2276)</f>
        <v>0.22820000000000001</v>
      </c>
    </row>
    <row r="2277" spans="1:6" ht="12.75">
      <c r="A2277" s="91"/>
      <c r="B2277" s="10" t="s">
        <v>507</v>
      </c>
      <c r="C2277" s="89" t="s">
        <v>739</v>
      </c>
      <c r="D2277" s="113">
        <v>1</v>
      </c>
      <c r="E2277" s="93">
        <v>1.69</v>
      </c>
      <c r="F2277" s="21">
        <f>PRODUCT(D2277*E2277)</f>
        <v>1.69</v>
      </c>
    </row>
    <row r="2278" spans="1:6" ht="12.75">
      <c r="A2278" s="128" t="s">
        <v>571</v>
      </c>
      <c r="B2278" s="128"/>
      <c r="C2278" s="128"/>
      <c r="D2278" s="128"/>
      <c r="E2278" s="128"/>
      <c r="F2278" s="82">
        <f>SUM(F2275:F2276)</f>
        <v>0.53620000000000001</v>
      </c>
    </row>
    <row r="2279" spans="1:6" ht="12.75">
      <c r="A2279" s="128" t="s">
        <v>572</v>
      </c>
      <c r="B2279" s="128"/>
      <c r="C2279" s="128"/>
      <c r="D2279" s="128"/>
      <c r="E2279" s="128"/>
      <c r="F2279" s="82">
        <f>SUM(F2277)</f>
        <v>1.69</v>
      </c>
    </row>
    <row r="2280" spans="1:6" ht="12.75">
      <c r="A2280" s="128" t="s">
        <v>573</v>
      </c>
      <c r="B2280" s="128"/>
      <c r="C2280" s="128"/>
      <c r="D2280" s="128"/>
      <c r="E2280" s="128"/>
      <c r="F2280" s="82">
        <f>SUM(F2278:F2279)</f>
        <v>2.2262</v>
      </c>
    </row>
    <row r="2281" spans="1:6" ht="12.75">
      <c r="A2281" s="128" t="s">
        <v>574</v>
      </c>
      <c r="B2281" s="128"/>
      <c r="C2281" s="128"/>
      <c r="D2281" s="128"/>
      <c r="E2281" s="128"/>
      <c r="F2281" s="52">
        <f>PRODUCT(F2278*1.307)</f>
        <v>0.70081340000000003</v>
      </c>
    </row>
    <row r="2282" spans="1:6" ht="12.75">
      <c r="A2282" s="128" t="s">
        <v>740</v>
      </c>
      <c r="B2282" s="128"/>
      <c r="C2282" s="128"/>
      <c r="D2282" s="128"/>
      <c r="E2282" s="128"/>
      <c r="F2282" s="52">
        <f>SUM(F2280:F2281)</f>
        <v>2.9270133999999999</v>
      </c>
    </row>
    <row r="2283" spans="1:6" ht="12.75">
      <c r="A2283" s="58"/>
      <c r="B2283" s="46" t="s">
        <v>509</v>
      </c>
      <c r="C2283" s="111" t="s">
        <v>83</v>
      </c>
      <c r="D2283" s="112"/>
      <c r="E2283" s="112"/>
      <c r="F2283" s="112"/>
    </row>
    <row r="2284" spans="1:6" ht="12.75">
      <c r="A2284" s="86"/>
      <c r="B2284" s="69" t="s">
        <v>721</v>
      </c>
      <c r="C2284" s="89" t="s">
        <v>577</v>
      </c>
      <c r="D2284" s="113">
        <v>0.08</v>
      </c>
      <c r="E2284" s="72">
        <v>4.4000000000000004</v>
      </c>
      <c r="F2284" s="21">
        <f>PRODUCT(D2284*E2284)</f>
        <v>0.35200000000000004</v>
      </c>
    </row>
    <row r="2285" spans="1:6" ht="12.75">
      <c r="A2285" s="86"/>
      <c r="B2285" s="69" t="s">
        <v>722</v>
      </c>
      <c r="C2285" s="89" t="s">
        <v>577</v>
      </c>
      <c r="D2285" s="113">
        <v>0.08</v>
      </c>
      <c r="E2285" s="72">
        <v>3.26</v>
      </c>
      <c r="F2285" s="21">
        <f>PRODUCT(D2285*E2285)</f>
        <v>0.26079999999999998</v>
      </c>
    </row>
    <row r="2286" spans="1:6" ht="12.75">
      <c r="A2286" s="91"/>
      <c r="B2286" s="10" t="s">
        <v>509</v>
      </c>
      <c r="C2286" s="89" t="s">
        <v>739</v>
      </c>
      <c r="D2286" s="113">
        <v>1</v>
      </c>
      <c r="E2286" s="93">
        <v>1.94</v>
      </c>
      <c r="F2286" s="21">
        <f>PRODUCT(D2286*E2286)</f>
        <v>1.94</v>
      </c>
    </row>
    <row r="2287" spans="1:6" ht="12.75">
      <c r="A2287" s="128" t="s">
        <v>571</v>
      </c>
      <c r="B2287" s="128"/>
      <c r="C2287" s="128"/>
      <c r="D2287" s="128"/>
      <c r="E2287" s="128"/>
      <c r="F2287" s="82">
        <f>SUM(F2284:F2285)</f>
        <v>0.61280000000000001</v>
      </c>
    </row>
    <row r="2288" spans="1:6" ht="12.75">
      <c r="A2288" s="128" t="s">
        <v>572</v>
      </c>
      <c r="B2288" s="128"/>
      <c r="C2288" s="128"/>
      <c r="D2288" s="128"/>
      <c r="E2288" s="128"/>
      <c r="F2288" s="82">
        <f>SUM(F2286)</f>
        <v>1.94</v>
      </c>
    </row>
    <row r="2289" spans="1:6" ht="12.75">
      <c r="A2289" s="128" t="s">
        <v>573</v>
      </c>
      <c r="B2289" s="128"/>
      <c r="C2289" s="128"/>
      <c r="D2289" s="128"/>
      <c r="E2289" s="128"/>
      <c r="F2289" s="82">
        <f>SUM(F2287:F2288)</f>
        <v>2.5528</v>
      </c>
    </row>
    <row r="2290" spans="1:6" ht="12.75">
      <c r="A2290" s="128" t="s">
        <v>574</v>
      </c>
      <c r="B2290" s="128"/>
      <c r="C2290" s="128"/>
      <c r="D2290" s="128"/>
      <c r="E2290" s="128"/>
      <c r="F2290" s="52">
        <f>PRODUCT(F2287*1.307)</f>
        <v>0.80092960000000002</v>
      </c>
    </row>
    <row r="2291" spans="1:6" ht="12.75">
      <c r="A2291" s="128" t="s">
        <v>740</v>
      </c>
      <c r="B2291" s="128"/>
      <c r="C2291" s="128"/>
      <c r="D2291" s="128"/>
      <c r="E2291" s="128"/>
      <c r="F2291" s="52">
        <f>SUM(F2289:F2290)</f>
        <v>3.3537295999999999</v>
      </c>
    </row>
    <row r="2292" spans="1:6" ht="12.75">
      <c r="A2292" s="58"/>
      <c r="B2292" s="46" t="s">
        <v>511</v>
      </c>
      <c r="C2292" s="111" t="s">
        <v>83</v>
      </c>
      <c r="D2292" s="112"/>
      <c r="E2292" s="112"/>
      <c r="F2292" s="112"/>
    </row>
    <row r="2293" spans="1:6" ht="12.75">
      <c r="A2293" s="86"/>
      <c r="B2293" s="69" t="s">
        <v>721</v>
      </c>
      <c r="C2293" s="89" t="s">
        <v>577</v>
      </c>
      <c r="D2293" s="113">
        <v>0.1</v>
      </c>
      <c r="E2293" s="72">
        <v>4.4000000000000004</v>
      </c>
      <c r="F2293" s="21">
        <f>PRODUCT(D2293*E2293)</f>
        <v>0.44000000000000006</v>
      </c>
    </row>
    <row r="2294" spans="1:6" ht="12.75">
      <c r="A2294" s="86"/>
      <c r="B2294" s="69" t="s">
        <v>722</v>
      </c>
      <c r="C2294" s="89" t="s">
        <v>577</v>
      </c>
      <c r="D2294" s="113">
        <v>0.1</v>
      </c>
      <c r="E2294" s="72">
        <v>3.26</v>
      </c>
      <c r="F2294" s="21">
        <f>PRODUCT(D2294*E2294)</f>
        <v>0.32600000000000001</v>
      </c>
    </row>
    <row r="2295" spans="1:6" ht="12.75">
      <c r="A2295" s="91"/>
      <c r="B2295" s="10" t="s">
        <v>511</v>
      </c>
      <c r="C2295" s="89" t="s">
        <v>739</v>
      </c>
      <c r="D2295" s="113">
        <v>1</v>
      </c>
      <c r="E2295" s="93">
        <v>3.6</v>
      </c>
      <c r="F2295" s="21">
        <f>PRODUCT(D2295*E2295)</f>
        <v>3.6</v>
      </c>
    </row>
    <row r="2296" spans="1:6" ht="12.75">
      <c r="A2296" s="128" t="s">
        <v>571</v>
      </c>
      <c r="B2296" s="128"/>
      <c r="C2296" s="128"/>
      <c r="D2296" s="128"/>
      <c r="E2296" s="128"/>
      <c r="F2296" s="82">
        <f>SUM(F2293:F2294)</f>
        <v>0.76600000000000001</v>
      </c>
    </row>
    <row r="2297" spans="1:6" ht="12.75">
      <c r="A2297" s="128" t="s">
        <v>572</v>
      </c>
      <c r="B2297" s="128"/>
      <c r="C2297" s="128"/>
      <c r="D2297" s="128"/>
      <c r="E2297" s="128"/>
      <c r="F2297" s="82">
        <f>SUM(F2295)</f>
        <v>3.6</v>
      </c>
    </row>
    <row r="2298" spans="1:6" ht="12.75">
      <c r="A2298" s="128" t="s">
        <v>573</v>
      </c>
      <c r="B2298" s="128"/>
      <c r="C2298" s="128"/>
      <c r="D2298" s="128"/>
      <c r="E2298" s="128"/>
      <c r="F2298" s="82">
        <f>SUM(F2296:F2297)</f>
        <v>4.3659999999999997</v>
      </c>
    </row>
    <row r="2299" spans="1:6" ht="12.75">
      <c r="A2299" s="128" t="s">
        <v>574</v>
      </c>
      <c r="B2299" s="128"/>
      <c r="C2299" s="128"/>
      <c r="D2299" s="128"/>
      <c r="E2299" s="128"/>
      <c r="F2299" s="52">
        <f>PRODUCT(F2296*1.307)</f>
        <v>1.0011619999999999</v>
      </c>
    </row>
    <row r="2300" spans="1:6" ht="12.75">
      <c r="A2300" s="128" t="s">
        <v>740</v>
      </c>
      <c r="B2300" s="128"/>
      <c r="C2300" s="128"/>
      <c r="D2300" s="128"/>
      <c r="E2300" s="128"/>
      <c r="F2300" s="52">
        <f>SUM(F2298:F2299)</f>
        <v>5.3671619999999995</v>
      </c>
    </row>
    <row r="2301" spans="1:6" ht="12.75">
      <c r="A2301" s="58"/>
      <c r="B2301" s="58" t="s">
        <v>513</v>
      </c>
      <c r="C2301" s="111" t="s">
        <v>279</v>
      </c>
      <c r="D2301" s="112"/>
      <c r="E2301" s="112"/>
      <c r="F2301" s="112"/>
    </row>
    <row r="2302" spans="1:6" ht="12.75">
      <c r="A2302" s="91"/>
      <c r="B2302" s="92" t="s">
        <v>737</v>
      </c>
      <c r="C2302" s="89" t="s">
        <v>577</v>
      </c>
      <c r="D2302" s="113">
        <v>0.05</v>
      </c>
      <c r="E2302" s="72">
        <v>7.52</v>
      </c>
      <c r="F2302" s="21">
        <f>PRODUCT(D2302*E2302)</f>
        <v>0.376</v>
      </c>
    </row>
    <row r="2303" spans="1:6" ht="12.75">
      <c r="A2303" s="91"/>
      <c r="B2303" s="92" t="s">
        <v>738</v>
      </c>
      <c r="C2303" s="89" t="s">
        <v>577</v>
      </c>
      <c r="D2303" s="113">
        <v>0.05</v>
      </c>
      <c r="E2303" s="72">
        <v>3.5</v>
      </c>
      <c r="F2303" s="21">
        <f>PRODUCT(D2303*E2303)</f>
        <v>0.17500000000000002</v>
      </c>
    </row>
    <row r="2304" spans="1:6" ht="12.75">
      <c r="A2304" s="91"/>
      <c r="B2304" s="92" t="s">
        <v>800</v>
      </c>
      <c r="C2304" s="89" t="s">
        <v>708</v>
      </c>
      <c r="D2304" s="113">
        <v>1</v>
      </c>
      <c r="E2304" s="93">
        <v>12.38</v>
      </c>
      <c r="F2304" s="21">
        <f>PRODUCT(D2304*E2304)</f>
        <v>12.38</v>
      </c>
    </row>
    <row r="2305" spans="1:6" ht="12.75">
      <c r="A2305" s="91"/>
      <c r="B2305" s="92" t="s">
        <v>801</v>
      </c>
      <c r="C2305" s="89" t="s">
        <v>103</v>
      </c>
      <c r="D2305" s="113">
        <v>0.04</v>
      </c>
      <c r="E2305" s="93">
        <v>5</v>
      </c>
      <c r="F2305" s="21">
        <f>PRODUCT(D2305*E2305)</f>
        <v>0.2</v>
      </c>
    </row>
    <row r="2306" spans="1:6" ht="12.75">
      <c r="A2306" s="128" t="s">
        <v>571</v>
      </c>
      <c r="B2306" s="128"/>
      <c r="C2306" s="128"/>
      <c r="D2306" s="128"/>
      <c r="E2306" s="128"/>
      <c r="F2306" s="82">
        <f>SUM(F2302:F2303)</f>
        <v>0.55100000000000005</v>
      </c>
    </row>
    <row r="2307" spans="1:6" ht="12.75">
      <c r="A2307" s="128" t="s">
        <v>572</v>
      </c>
      <c r="B2307" s="128"/>
      <c r="C2307" s="128"/>
      <c r="D2307" s="128"/>
      <c r="E2307" s="128"/>
      <c r="F2307" s="82">
        <f>SUM(F2304:F2305)</f>
        <v>12.58</v>
      </c>
    </row>
    <row r="2308" spans="1:6" ht="12.75">
      <c r="A2308" s="128" t="s">
        <v>573</v>
      </c>
      <c r="B2308" s="128"/>
      <c r="C2308" s="128"/>
      <c r="D2308" s="128"/>
      <c r="E2308" s="128"/>
      <c r="F2308" s="82">
        <f>SUM(F2306:F2307)</f>
        <v>13.131</v>
      </c>
    </row>
    <row r="2309" spans="1:6" ht="12.75">
      <c r="A2309" s="128" t="s">
        <v>574</v>
      </c>
      <c r="B2309" s="128"/>
      <c r="C2309" s="128"/>
      <c r="D2309" s="128"/>
      <c r="E2309" s="128"/>
      <c r="F2309" s="52">
        <f>PRODUCT(F2306*1.307)</f>
        <v>0.72015700000000005</v>
      </c>
    </row>
    <row r="2310" spans="1:6" ht="12.75">
      <c r="A2310" s="128" t="s">
        <v>740</v>
      </c>
      <c r="B2310" s="128"/>
      <c r="C2310" s="128"/>
      <c r="D2310" s="128"/>
      <c r="E2310" s="128"/>
      <c r="F2310" s="52">
        <f>SUM(F2308:F2309)</f>
        <v>13.851157000000001</v>
      </c>
    </row>
    <row r="2311" spans="1:6" ht="12.75">
      <c r="A2311" s="58"/>
      <c r="B2311" s="58" t="s">
        <v>515</v>
      </c>
      <c r="C2311" s="111" t="s">
        <v>83</v>
      </c>
      <c r="D2311" s="112"/>
      <c r="E2311" s="112"/>
      <c r="F2311" s="112"/>
    </row>
    <row r="2312" spans="1:6" ht="12.75">
      <c r="A2312" s="91"/>
      <c r="B2312" s="92" t="s">
        <v>737</v>
      </c>
      <c r="C2312" s="89" t="s">
        <v>577</v>
      </c>
      <c r="D2312" s="113">
        <v>0.4</v>
      </c>
      <c r="E2312" s="72">
        <v>7.52</v>
      </c>
      <c r="F2312" s="21">
        <f t="shared" ref="F2312:F2318" si="33">PRODUCT(D2312*E2312)</f>
        <v>3.008</v>
      </c>
    </row>
    <row r="2313" spans="1:6" ht="12.75">
      <c r="A2313" s="91"/>
      <c r="B2313" s="92" t="s">
        <v>738</v>
      </c>
      <c r="C2313" s="89" t="s">
        <v>577</v>
      </c>
      <c r="D2313" s="113">
        <v>0.4</v>
      </c>
      <c r="E2313" s="72">
        <v>3.5</v>
      </c>
      <c r="F2313" s="21">
        <f t="shared" si="33"/>
        <v>1.4000000000000001</v>
      </c>
    </row>
    <row r="2314" spans="1:6" ht="12.75">
      <c r="A2314" s="91"/>
      <c r="B2314" s="92" t="s">
        <v>747</v>
      </c>
      <c r="C2314" s="89" t="s">
        <v>739</v>
      </c>
      <c r="D2314" s="113">
        <v>1</v>
      </c>
      <c r="E2314" s="93">
        <v>0.1</v>
      </c>
      <c r="F2314" s="21">
        <f t="shared" si="33"/>
        <v>0.1</v>
      </c>
    </row>
    <row r="2315" spans="1:6" ht="12.75">
      <c r="A2315" s="91"/>
      <c r="B2315" s="92" t="s">
        <v>631</v>
      </c>
      <c r="C2315" s="89" t="s">
        <v>739</v>
      </c>
      <c r="D2315" s="113">
        <v>2</v>
      </c>
      <c r="E2315" s="93">
        <v>0.05</v>
      </c>
      <c r="F2315" s="21">
        <f t="shared" si="33"/>
        <v>0.1</v>
      </c>
    </row>
    <row r="2316" spans="1:6" ht="12.75">
      <c r="A2316" s="91"/>
      <c r="B2316" s="92" t="s">
        <v>802</v>
      </c>
      <c r="C2316" s="89" t="s">
        <v>739</v>
      </c>
      <c r="D2316" s="113">
        <v>1</v>
      </c>
      <c r="E2316" s="93">
        <v>0.1</v>
      </c>
      <c r="F2316" s="21">
        <f t="shared" si="33"/>
        <v>0.1</v>
      </c>
    </row>
    <row r="2317" spans="1:6" ht="12.75">
      <c r="A2317" s="91"/>
      <c r="B2317" s="92" t="s">
        <v>803</v>
      </c>
      <c r="C2317" s="89" t="s">
        <v>103</v>
      </c>
      <c r="D2317" s="113">
        <v>1</v>
      </c>
      <c r="E2317" s="93">
        <v>3</v>
      </c>
      <c r="F2317" s="21">
        <f t="shared" si="33"/>
        <v>3</v>
      </c>
    </row>
    <row r="2318" spans="1:6" ht="12.75">
      <c r="A2318" s="91"/>
      <c r="B2318" s="92" t="s">
        <v>804</v>
      </c>
      <c r="C2318" s="89" t="s">
        <v>739</v>
      </c>
      <c r="D2318" s="113">
        <v>1</v>
      </c>
      <c r="E2318" s="93">
        <v>2.08</v>
      </c>
      <c r="F2318" s="21">
        <f t="shared" si="33"/>
        <v>2.08</v>
      </c>
    </row>
    <row r="2319" spans="1:6" ht="12.75">
      <c r="A2319" s="128" t="s">
        <v>571</v>
      </c>
      <c r="B2319" s="128"/>
      <c r="C2319" s="128"/>
      <c r="D2319" s="128"/>
      <c r="E2319" s="128"/>
      <c r="F2319" s="82">
        <f>SUM(F2312:F2313)</f>
        <v>4.4080000000000004</v>
      </c>
    </row>
    <row r="2320" spans="1:6" ht="12.75">
      <c r="A2320" s="128" t="s">
        <v>572</v>
      </c>
      <c r="B2320" s="128"/>
      <c r="C2320" s="128"/>
      <c r="D2320" s="128"/>
      <c r="E2320" s="128"/>
      <c r="F2320" s="82">
        <f>SUM(F2314:F2318)</f>
        <v>5.38</v>
      </c>
    </row>
    <row r="2321" spans="1:6" ht="12.75">
      <c r="A2321" s="128" t="s">
        <v>573</v>
      </c>
      <c r="B2321" s="128"/>
      <c r="C2321" s="128"/>
      <c r="D2321" s="128"/>
      <c r="E2321" s="128"/>
      <c r="F2321" s="82">
        <f>SUM(F2319:F2320)</f>
        <v>9.7880000000000003</v>
      </c>
    </row>
    <row r="2322" spans="1:6" ht="12.75">
      <c r="A2322" s="128" t="s">
        <v>574</v>
      </c>
      <c r="B2322" s="128"/>
      <c r="C2322" s="128"/>
      <c r="D2322" s="128"/>
      <c r="E2322" s="128"/>
      <c r="F2322" s="52">
        <f>PRODUCT(F2319*1.307)</f>
        <v>5.7612560000000004</v>
      </c>
    </row>
    <row r="2323" spans="1:6" ht="12.75">
      <c r="A2323" s="128" t="s">
        <v>740</v>
      </c>
      <c r="B2323" s="128"/>
      <c r="C2323" s="128"/>
      <c r="D2323" s="128"/>
      <c r="E2323" s="128"/>
      <c r="F2323" s="52">
        <f>SUM(F2321:F2322)</f>
        <v>15.549256</v>
      </c>
    </row>
    <row r="2324" spans="1:6" ht="12.75">
      <c r="A2324" s="96"/>
      <c r="B2324" s="46" t="s">
        <v>519</v>
      </c>
      <c r="C2324" s="118" t="s">
        <v>83</v>
      </c>
      <c r="D2324" s="85"/>
      <c r="E2324" s="79"/>
      <c r="F2324" s="80"/>
    </row>
    <row r="2325" spans="1:6" ht="12.75">
      <c r="A2325" s="86"/>
      <c r="B2325" s="69" t="s">
        <v>626</v>
      </c>
      <c r="C2325" s="70" t="s">
        <v>577</v>
      </c>
      <c r="D2325" s="71">
        <v>0.1</v>
      </c>
      <c r="E2325" s="72">
        <v>7.52</v>
      </c>
      <c r="F2325" s="21">
        <f>PRODUCT(D2325*E2325)</f>
        <v>0.752</v>
      </c>
    </row>
    <row r="2326" spans="1:6" ht="12.75">
      <c r="A2326" s="86"/>
      <c r="B2326" s="69" t="s">
        <v>627</v>
      </c>
      <c r="C2326" s="70" t="s">
        <v>577</v>
      </c>
      <c r="D2326" s="71">
        <v>0.1</v>
      </c>
      <c r="E2326" s="72">
        <v>3.5</v>
      </c>
      <c r="F2326" s="21">
        <f>PRODUCT(D2326*E2326)</f>
        <v>0.35000000000000003</v>
      </c>
    </row>
    <row r="2327" spans="1:6" ht="12.75">
      <c r="A2327" s="70"/>
      <c r="B2327" s="10" t="s">
        <v>791</v>
      </c>
      <c r="C2327" s="70" t="s">
        <v>611</v>
      </c>
      <c r="D2327" s="71">
        <v>1</v>
      </c>
      <c r="E2327" s="72">
        <v>7.19</v>
      </c>
      <c r="F2327" s="21">
        <f>PRODUCT(D2327*E2327)</f>
        <v>7.19</v>
      </c>
    </row>
    <row r="2328" spans="1:6" ht="12.75">
      <c r="A2328" s="127" t="s">
        <v>571</v>
      </c>
      <c r="B2328" s="127"/>
      <c r="C2328" s="127"/>
      <c r="D2328" s="127"/>
      <c r="E2328" s="127"/>
      <c r="F2328" s="82">
        <f>SUM(F2325:F2326)</f>
        <v>1.1020000000000001</v>
      </c>
    </row>
    <row r="2329" spans="1:6" ht="12.75">
      <c r="A2329" s="127" t="s">
        <v>572</v>
      </c>
      <c r="B2329" s="127"/>
      <c r="C2329" s="127"/>
      <c r="D2329" s="127"/>
      <c r="E2329" s="127"/>
      <c r="F2329" s="82">
        <f>SUM(F2327)</f>
        <v>7.19</v>
      </c>
    </row>
    <row r="2330" spans="1:6" ht="12.75">
      <c r="A2330" s="127" t="s">
        <v>573</v>
      </c>
      <c r="B2330" s="127"/>
      <c r="C2330" s="127"/>
      <c r="D2330" s="127"/>
      <c r="E2330" s="127"/>
      <c r="F2330" s="82">
        <f>SUM(F2328:F2329)</f>
        <v>8.2919999999999998</v>
      </c>
    </row>
    <row r="2331" spans="1:6" ht="12.75">
      <c r="A2331" s="128" t="s">
        <v>574</v>
      </c>
      <c r="B2331" s="128"/>
      <c r="C2331" s="128"/>
      <c r="D2331" s="128"/>
      <c r="E2331" s="128"/>
      <c r="F2331" s="52">
        <f>PRODUCT(F2328*1.307)</f>
        <v>1.4403140000000001</v>
      </c>
    </row>
    <row r="2332" spans="1:6" ht="12.75">
      <c r="A2332" s="127" t="s">
        <v>575</v>
      </c>
      <c r="B2332" s="127"/>
      <c r="C2332" s="127"/>
      <c r="D2332" s="127"/>
      <c r="E2332" s="127"/>
      <c r="F2332" s="52">
        <f>SUM(F2330:F2331)</f>
        <v>9.7323140000000006</v>
      </c>
    </row>
    <row r="2333" spans="1:6" ht="12.75">
      <c r="A2333" s="96"/>
      <c r="B2333" s="46" t="s">
        <v>521</v>
      </c>
      <c r="C2333" s="118" t="s">
        <v>103</v>
      </c>
      <c r="D2333" s="85"/>
      <c r="E2333" s="79"/>
      <c r="F2333" s="80"/>
    </row>
    <row r="2334" spans="1:6" ht="12.75">
      <c r="A2334" s="86"/>
      <c r="B2334" s="69" t="s">
        <v>626</v>
      </c>
      <c r="C2334" s="70" t="s">
        <v>577</v>
      </c>
      <c r="D2334" s="71">
        <v>0.1</v>
      </c>
      <c r="E2334" s="72">
        <v>7.52</v>
      </c>
      <c r="F2334" s="21">
        <f>PRODUCT(D2334*E2334)</f>
        <v>0.752</v>
      </c>
    </row>
    <row r="2335" spans="1:6" ht="12.75">
      <c r="A2335" s="86"/>
      <c r="B2335" s="69" t="s">
        <v>627</v>
      </c>
      <c r="C2335" s="70" t="s">
        <v>577</v>
      </c>
      <c r="D2335" s="71">
        <v>0.1</v>
      </c>
      <c r="E2335" s="72">
        <v>3.5</v>
      </c>
      <c r="F2335" s="21">
        <f>PRODUCT(D2335*E2335)</f>
        <v>0.35000000000000003</v>
      </c>
    </row>
    <row r="2336" spans="1:6" ht="12.75">
      <c r="A2336" s="70"/>
      <c r="B2336" s="10" t="s">
        <v>521</v>
      </c>
      <c r="C2336" s="70" t="s">
        <v>611</v>
      </c>
      <c r="D2336" s="71">
        <v>1</v>
      </c>
      <c r="E2336" s="72">
        <v>2.4700000000000002</v>
      </c>
      <c r="F2336" s="21">
        <f>PRODUCT(D2336*E2336)</f>
        <v>2.4700000000000002</v>
      </c>
    </row>
    <row r="2337" spans="1:6" ht="12.75">
      <c r="A2337" s="127" t="s">
        <v>571</v>
      </c>
      <c r="B2337" s="127"/>
      <c r="C2337" s="127"/>
      <c r="D2337" s="127"/>
      <c r="E2337" s="127"/>
      <c r="F2337" s="82">
        <f>SUM(F2334:F2335)</f>
        <v>1.1020000000000001</v>
      </c>
    </row>
    <row r="2338" spans="1:6" ht="12.75">
      <c r="A2338" s="127" t="s">
        <v>572</v>
      </c>
      <c r="B2338" s="127"/>
      <c r="C2338" s="127"/>
      <c r="D2338" s="127"/>
      <c r="E2338" s="127"/>
      <c r="F2338" s="82">
        <f>SUM(F2336)</f>
        <v>2.4700000000000002</v>
      </c>
    </row>
    <row r="2339" spans="1:6" ht="12.75">
      <c r="A2339" s="127" t="s">
        <v>573</v>
      </c>
      <c r="B2339" s="127"/>
      <c r="C2339" s="127"/>
      <c r="D2339" s="127"/>
      <c r="E2339" s="127"/>
      <c r="F2339" s="82">
        <f>SUM(F2337:F2338)</f>
        <v>3.5720000000000001</v>
      </c>
    </row>
    <row r="2340" spans="1:6" ht="12.75">
      <c r="A2340" s="128" t="s">
        <v>574</v>
      </c>
      <c r="B2340" s="128"/>
      <c r="C2340" s="128"/>
      <c r="D2340" s="128"/>
      <c r="E2340" s="128"/>
      <c r="F2340" s="52">
        <f>PRODUCT(F2337*1.307)</f>
        <v>1.4403140000000001</v>
      </c>
    </row>
    <row r="2341" spans="1:6" ht="12.75">
      <c r="A2341" s="127" t="s">
        <v>575</v>
      </c>
      <c r="B2341" s="127"/>
      <c r="C2341" s="127"/>
      <c r="D2341" s="127"/>
      <c r="E2341" s="127"/>
      <c r="F2341" s="52">
        <f>SUM(F2339:F2340)</f>
        <v>5.0123139999999999</v>
      </c>
    </row>
    <row r="2342" spans="1:6" ht="12.75">
      <c r="A2342" s="96"/>
      <c r="B2342" s="74" t="s">
        <v>523</v>
      </c>
      <c r="C2342" s="118" t="s">
        <v>103</v>
      </c>
      <c r="D2342" s="85"/>
      <c r="E2342" s="79"/>
      <c r="F2342" s="80"/>
    </row>
    <row r="2343" spans="1:6" ht="12.75">
      <c r="A2343" s="86"/>
      <c r="B2343" s="69" t="s">
        <v>626</v>
      </c>
      <c r="C2343" s="70" t="s">
        <v>577</v>
      </c>
      <c r="D2343" s="71">
        <v>0.08</v>
      </c>
      <c r="E2343" s="72">
        <v>7.52</v>
      </c>
      <c r="F2343" s="21">
        <f>PRODUCT(D2343*E2343)</f>
        <v>0.60160000000000002</v>
      </c>
    </row>
    <row r="2344" spans="1:6" ht="12.75">
      <c r="A2344" s="86"/>
      <c r="B2344" s="69" t="s">
        <v>627</v>
      </c>
      <c r="C2344" s="70" t="s">
        <v>577</v>
      </c>
      <c r="D2344" s="71">
        <v>0.08</v>
      </c>
      <c r="E2344" s="72">
        <v>3.5</v>
      </c>
      <c r="F2344" s="21">
        <f>PRODUCT(D2344*E2344)</f>
        <v>0.28000000000000003</v>
      </c>
    </row>
    <row r="2345" spans="1:6" ht="12.75">
      <c r="A2345" s="70"/>
      <c r="B2345" s="69" t="s">
        <v>523</v>
      </c>
      <c r="C2345" s="70" t="s">
        <v>103</v>
      </c>
      <c r="D2345" s="71">
        <v>1</v>
      </c>
      <c r="E2345" s="72">
        <v>1.81</v>
      </c>
      <c r="F2345" s="21">
        <f>PRODUCT(D2345*E2345)</f>
        <v>1.81</v>
      </c>
    </row>
    <row r="2346" spans="1:6" ht="12.75">
      <c r="A2346" s="127" t="s">
        <v>571</v>
      </c>
      <c r="B2346" s="127"/>
      <c r="C2346" s="127"/>
      <c r="D2346" s="127"/>
      <c r="E2346" s="127"/>
      <c r="F2346" s="82">
        <f>SUM(F2343:F2344)</f>
        <v>0.88160000000000005</v>
      </c>
    </row>
    <row r="2347" spans="1:6" ht="12.75">
      <c r="A2347" s="127" t="s">
        <v>572</v>
      </c>
      <c r="B2347" s="127"/>
      <c r="C2347" s="127"/>
      <c r="D2347" s="127"/>
      <c r="E2347" s="127"/>
      <c r="F2347" s="82">
        <f>SUM(F2345)</f>
        <v>1.81</v>
      </c>
    </row>
    <row r="2348" spans="1:6" ht="12.75">
      <c r="A2348" s="127" t="s">
        <v>573</v>
      </c>
      <c r="B2348" s="127"/>
      <c r="C2348" s="127"/>
      <c r="D2348" s="127"/>
      <c r="E2348" s="127"/>
      <c r="F2348" s="82">
        <f>SUM(F2346:F2347)</f>
        <v>2.6916000000000002</v>
      </c>
    </row>
    <row r="2349" spans="1:6" ht="12.75">
      <c r="A2349" s="128" t="s">
        <v>574</v>
      </c>
      <c r="B2349" s="128"/>
      <c r="C2349" s="128"/>
      <c r="D2349" s="128"/>
      <c r="E2349" s="128"/>
      <c r="F2349" s="52">
        <f>PRODUCT(F2346*1.307)</f>
        <v>1.1522512</v>
      </c>
    </row>
    <row r="2350" spans="1:6" ht="12.75">
      <c r="A2350" s="127" t="s">
        <v>575</v>
      </c>
      <c r="B2350" s="127"/>
      <c r="C2350" s="127"/>
      <c r="D2350" s="127"/>
      <c r="E2350" s="127"/>
      <c r="F2350" s="52">
        <f>SUM(F2348:F2349)</f>
        <v>3.8438512000000005</v>
      </c>
    </row>
    <row r="2351" spans="1:6" ht="12.75">
      <c r="A2351" s="96"/>
      <c r="B2351" s="46" t="s">
        <v>526</v>
      </c>
      <c r="C2351" s="118" t="s">
        <v>103</v>
      </c>
      <c r="D2351" s="85"/>
      <c r="E2351" s="79"/>
      <c r="F2351" s="80"/>
    </row>
    <row r="2352" spans="1:6" ht="12.75">
      <c r="A2352" s="86"/>
      <c r="B2352" s="69" t="s">
        <v>592</v>
      </c>
      <c r="C2352" s="70" t="s">
        <v>577</v>
      </c>
      <c r="D2352" s="71">
        <v>0.5</v>
      </c>
      <c r="E2352" s="72">
        <v>5.38</v>
      </c>
      <c r="F2352" s="21">
        <f>PRODUCT(D2352*E2352)</f>
        <v>2.69</v>
      </c>
    </row>
    <row r="2353" spans="1:6" ht="12.75">
      <c r="A2353" s="86"/>
      <c r="B2353" s="69" t="s">
        <v>722</v>
      </c>
      <c r="C2353" s="70" t="s">
        <v>577</v>
      </c>
      <c r="D2353" s="71">
        <v>0.5</v>
      </c>
      <c r="E2353" s="72">
        <v>3.26</v>
      </c>
      <c r="F2353" s="21">
        <f>PRODUCT(D2353*E2353)</f>
        <v>1.63</v>
      </c>
    </row>
    <row r="2354" spans="1:6" ht="12.75">
      <c r="A2354" s="70"/>
      <c r="B2354" s="10" t="s">
        <v>526</v>
      </c>
      <c r="C2354" s="70" t="s">
        <v>103</v>
      </c>
      <c r="D2354" s="71">
        <v>1</v>
      </c>
      <c r="E2354" s="72">
        <v>35.85</v>
      </c>
      <c r="F2354" s="21">
        <f>PRODUCT(D2354*E2354)</f>
        <v>35.85</v>
      </c>
    </row>
    <row r="2355" spans="1:6" ht="12.75">
      <c r="A2355" s="127" t="s">
        <v>571</v>
      </c>
      <c r="B2355" s="127"/>
      <c r="C2355" s="127"/>
      <c r="D2355" s="127"/>
      <c r="E2355" s="127"/>
      <c r="F2355" s="82">
        <f>SUM(F2352:F2353)</f>
        <v>4.32</v>
      </c>
    </row>
    <row r="2356" spans="1:6" ht="12.75">
      <c r="A2356" s="127" t="s">
        <v>572</v>
      </c>
      <c r="B2356" s="127"/>
      <c r="C2356" s="127"/>
      <c r="D2356" s="127"/>
      <c r="E2356" s="127"/>
      <c r="F2356" s="82">
        <f>SUM(F2354)</f>
        <v>35.85</v>
      </c>
    </row>
    <row r="2357" spans="1:6" ht="12.75">
      <c r="A2357" s="127" t="s">
        <v>573</v>
      </c>
      <c r="B2357" s="127"/>
      <c r="C2357" s="127"/>
      <c r="D2357" s="127"/>
      <c r="E2357" s="127"/>
      <c r="F2357" s="82">
        <f>SUM(F2355:F2356)</f>
        <v>40.17</v>
      </c>
    </row>
    <row r="2358" spans="1:6" ht="12.75">
      <c r="A2358" s="128" t="s">
        <v>574</v>
      </c>
      <c r="B2358" s="128"/>
      <c r="C2358" s="128"/>
      <c r="D2358" s="128"/>
      <c r="E2358" s="128"/>
      <c r="F2358" s="52">
        <f>PRODUCT(F2355*1.307)</f>
        <v>5.6462399999999997</v>
      </c>
    </row>
    <row r="2359" spans="1:6" ht="12.75">
      <c r="A2359" s="127" t="s">
        <v>575</v>
      </c>
      <c r="B2359" s="127"/>
      <c r="C2359" s="127"/>
      <c r="D2359" s="127"/>
      <c r="E2359" s="127"/>
      <c r="F2359" s="52">
        <f>SUM(F2357:F2358)</f>
        <v>45.816240000000001</v>
      </c>
    </row>
    <row r="2360" spans="1:6" ht="25.5">
      <c r="A2360" s="96"/>
      <c r="B2360" s="46" t="s">
        <v>529</v>
      </c>
      <c r="C2360" s="118" t="s">
        <v>279</v>
      </c>
      <c r="D2360" s="85"/>
      <c r="E2360" s="79"/>
      <c r="F2360" s="80"/>
    </row>
    <row r="2361" spans="1:6" ht="12.75">
      <c r="A2361" s="86"/>
      <c r="B2361" s="69" t="s">
        <v>566</v>
      </c>
      <c r="C2361" s="70" t="s">
        <v>577</v>
      </c>
      <c r="D2361" s="71">
        <v>0.2</v>
      </c>
      <c r="E2361" s="72">
        <v>4.4000000000000004</v>
      </c>
      <c r="F2361" s="21">
        <f>PRODUCT(D2361*E2361)</f>
        <v>0.88000000000000012</v>
      </c>
    </row>
    <row r="2362" spans="1:6" ht="12.75">
      <c r="A2362" s="86"/>
      <c r="B2362" s="69" t="s">
        <v>722</v>
      </c>
      <c r="C2362" s="70" t="s">
        <v>577</v>
      </c>
      <c r="D2362" s="71">
        <v>0.2</v>
      </c>
      <c r="E2362" s="72">
        <v>3.26</v>
      </c>
      <c r="F2362" s="21">
        <f>PRODUCT(D2362*E2362)</f>
        <v>0.65200000000000002</v>
      </c>
    </row>
    <row r="2363" spans="1:6" ht="12.75">
      <c r="A2363" s="70"/>
      <c r="B2363" s="10" t="s">
        <v>805</v>
      </c>
      <c r="C2363" s="70" t="s">
        <v>806</v>
      </c>
      <c r="D2363" s="71">
        <v>0.22</v>
      </c>
      <c r="E2363" s="72">
        <v>7.75</v>
      </c>
      <c r="F2363" s="21">
        <f>PRODUCT(D2363*E2363)</f>
        <v>1.7050000000000001</v>
      </c>
    </row>
    <row r="2364" spans="1:6" ht="12.75">
      <c r="A2364" s="127" t="s">
        <v>571</v>
      </c>
      <c r="B2364" s="127"/>
      <c r="C2364" s="127"/>
      <c r="D2364" s="127"/>
      <c r="E2364" s="127"/>
      <c r="F2364" s="82">
        <f>SUM(F2361:F2362)</f>
        <v>1.532</v>
      </c>
    </row>
    <row r="2365" spans="1:6" ht="12.75">
      <c r="A2365" s="127" t="s">
        <v>572</v>
      </c>
      <c r="B2365" s="127"/>
      <c r="C2365" s="127"/>
      <c r="D2365" s="127"/>
      <c r="E2365" s="127"/>
      <c r="F2365" s="82">
        <f>SUM(F2363)</f>
        <v>1.7050000000000001</v>
      </c>
    </row>
    <row r="2366" spans="1:6" ht="12.75">
      <c r="A2366" s="127" t="s">
        <v>573</v>
      </c>
      <c r="B2366" s="127"/>
      <c r="C2366" s="127"/>
      <c r="D2366" s="127"/>
      <c r="E2366" s="127"/>
      <c r="F2366" s="82">
        <f>SUM(F2364:F2365)</f>
        <v>3.2370000000000001</v>
      </c>
    </row>
    <row r="2367" spans="1:6" ht="12.75">
      <c r="A2367" s="128" t="s">
        <v>574</v>
      </c>
      <c r="B2367" s="128"/>
      <c r="C2367" s="128"/>
      <c r="D2367" s="128"/>
      <c r="E2367" s="128"/>
      <c r="F2367" s="52">
        <f>PRODUCT(F2364*1.307)</f>
        <v>2.0023239999999998</v>
      </c>
    </row>
    <row r="2368" spans="1:6" ht="12.75">
      <c r="A2368" s="127" t="s">
        <v>575</v>
      </c>
      <c r="B2368" s="127"/>
      <c r="C2368" s="127"/>
      <c r="D2368" s="127"/>
      <c r="E2368" s="127"/>
      <c r="F2368" s="52">
        <f>SUM(F2366:F2367)</f>
        <v>5.2393239999999999</v>
      </c>
    </row>
    <row r="2369" spans="1:6" ht="12.75">
      <c r="A2369" s="96"/>
      <c r="B2369" s="46" t="s">
        <v>531</v>
      </c>
      <c r="C2369" s="118" t="s">
        <v>279</v>
      </c>
      <c r="D2369" s="85"/>
      <c r="E2369" s="79"/>
      <c r="F2369" s="80"/>
    </row>
    <row r="2370" spans="1:6" ht="12.75">
      <c r="A2370" s="86"/>
      <c r="B2370" s="69" t="s">
        <v>566</v>
      </c>
      <c r="C2370" s="70" t="s">
        <v>577</v>
      </c>
      <c r="D2370" s="71">
        <v>0.4</v>
      </c>
      <c r="E2370" s="72">
        <v>4.4000000000000004</v>
      </c>
      <c r="F2370" s="21">
        <f>PRODUCT(D2370*E2370)</f>
        <v>1.7600000000000002</v>
      </c>
    </row>
    <row r="2371" spans="1:6" ht="12.75">
      <c r="A2371" s="86"/>
      <c r="B2371" s="69" t="s">
        <v>722</v>
      </c>
      <c r="C2371" s="70" t="s">
        <v>577</v>
      </c>
      <c r="D2371" s="71">
        <v>0.4</v>
      </c>
      <c r="E2371" s="72">
        <v>3.26</v>
      </c>
      <c r="F2371" s="21">
        <f>PRODUCT(D2371*E2371)</f>
        <v>1.304</v>
      </c>
    </row>
    <row r="2372" spans="1:6" ht="12.75">
      <c r="A2372" s="70"/>
      <c r="B2372" s="10" t="s">
        <v>807</v>
      </c>
      <c r="C2372" s="70" t="s">
        <v>806</v>
      </c>
      <c r="D2372" s="71">
        <v>0.4</v>
      </c>
      <c r="E2372" s="72">
        <v>9.3000000000000007</v>
      </c>
      <c r="F2372" s="21">
        <f>PRODUCT(D2372*E2372)</f>
        <v>3.7200000000000006</v>
      </c>
    </row>
    <row r="2373" spans="1:6" ht="12.75">
      <c r="A2373" s="127" t="s">
        <v>571</v>
      </c>
      <c r="B2373" s="127"/>
      <c r="C2373" s="127"/>
      <c r="D2373" s="127"/>
      <c r="E2373" s="127"/>
      <c r="F2373" s="82">
        <f>SUM(F2370:F2371)</f>
        <v>3.0640000000000001</v>
      </c>
    </row>
    <row r="2374" spans="1:6" ht="12.75">
      <c r="A2374" s="127" t="s">
        <v>572</v>
      </c>
      <c r="B2374" s="127"/>
      <c r="C2374" s="127"/>
      <c r="D2374" s="127"/>
      <c r="E2374" s="127"/>
      <c r="F2374" s="82">
        <f>SUM(F2372)</f>
        <v>3.7200000000000006</v>
      </c>
    </row>
    <row r="2375" spans="1:6" ht="12.75">
      <c r="A2375" s="127" t="s">
        <v>573</v>
      </c>
      <c r="B2375" s="127"/>
      <c r="C2375" s="127"/>
      <c r="D2375" s="127"/>
      <c r="E2375" s="127"/>
      <c r="F2375" s="82">
        <f>SUM(F2373:F2374)</f>
        <v>6.7840000000000007</v>
      </c>
    </row>
    <row r="2376" spans="1:6" ht="12.75">
      <c r="A2376" s="128" t="s">
        <v>574</v>
      </c>
      <c r="B2376" s="128"/>
      <c r="C2376" s="128"/>
      <c r="D2376" s="128"/>
      <c r="E2376" s="128"/>
      <c r="F2376" s="52">
        <f>PRODUCT(F2373*1.307)</f>
        <v>4.0046479999999995</v>
      </c>
    </row>
    <row r="2377" spans="1:6" ht="12.75">
      <c r="A2377" s="127" t="s">
        <v>575</v>
      </c>
      <c r="B2377" s="127"/>
      <c r="C2377" s="127"/>
      <c r="D2377" s="127"/>
      <c r="E2377" s="127"/>
      <c r="F2377" s="52">
        <f>SUM(F2375:F2376)</f>
        <v>10.788648</v>
      </c>
    </row>
    <row r="2378" spans="1:6" ht="38.25">
      <c r="A2378" s="96"/>
      <c r="B2378" s="46" t="s">
        <v>533</v>
      </c>
      <c r="C2378" s="118" t="s">
        <v>279</v>
      </c>
      <c r="D2378" s="85"/>
      <c r="E2378" s="79"/>
      <c r="F2378" s="80"/>
    </row>
    <row r="2379" spans="1:6" ht="12.75">
      <c r="A2379" s="86"/>
      <c r="B2379" s="69" t="s">
        <v>566</v>
      </c>
      <c r="C2379" s="70" t="s">
        <v>577</v>
      </c>
      <c r="D2379" s="71">
        <v>0.3</v>
      </c>
      <c r="E2379" s="72">
        <v>4.4000000000000004</v>
      </c>
      <c r="F2379" s="21">
        <f>PRODUCT(D2379*E2379)</f>
        <v>1.32</v>
      </c>
    </row>
    <row r="2380" spans="1:6" ht="12.75">
      <c r="A2380" s="86"/>
      <c r="B2380" s="69" t="s">
        <v>722</v>
      </c>
      <c r="C2380" s="70" t="s">
        <v>577</v>
      </c>
      <c r="D2380" s="71">
        <v>0.3</v>
      </c>
      <c r="E2380" s="72">
        <v>3.26</v>
      </c>
      <c r="F2380" s="21">
        <f>PRODUCT(D2380*E2380)</f>
        <v>0.97799999999999987</v>
      </c>
    </row>
    <row r="2381" spans="1:6" ht="38.25">
      <c r="A2381" s="70"/>
      <c r="B2381" s="10" t="s">
        <v>808</v>
      </c>
      <c r="C2381" s="70" t="s">
        <v>806</v>
      </c>
      <c r="D2381" s="71">
        <v>0.19</v>
      </c>
      <c r="E2381" s="72">
        <v>9.3000000000000007</v>
      </c>
      <c r="F2381" s="21">
        <f>PRODUCT(D2381*E2381)</f>
        <v>1.7670000000000001</v>
      </c>
    </row>
    <row r="2382" spans="1:6" ht="12.75">
      <c r="A2382" s="127" t="s">
        <v>571</v>
      </c>
      <c r="B2382" s="127"/>
      <c r="C2382" s="127"/>
      <c r="D2382" s="127"/>
      <c r="E2382" s="127"/>
      <c r="F2382" s="82">
        <f>SUM(F2379:F2380)</f>
        <v>2.298</v>
      </c>
    </row>
    <row r="2383" spans="1:6" ht="12.75">
      <c r="A2383" s="127" t="s">
        <v>572</v>
      </c>
      <c r="B2383" s="127"/>
      <c r="C2383" s="127"/>
      <c r="D2383" s="127"/>
      <c r="E2383" s="127"/>
      <c r="F2383" s="82">
        <f>SUM(F2381)</f>
        <v>1.7670000000000001</v>
      </c>
    </row>
    <row r="2384" spans="1:6" ht="12.75">
      <c r="A2384" s="127" t="s">
        <v>573</v>
      </c>
      <c r="B2384" s="127"/>
      <c r="C2384" s="127"/>
      <c r="D2384" s="127"/>
      <c r="E2384" s="127"/>
      <c r="F2384" s="82">
        <f>SUM(F2382:F2383)</f>
        <v>4.0650000000000004</v>
      </c>
    </row>
    <row r="2385" spans="1:6" ht="12.75">
      <c r="A2385" s="128" t="s">
        <v>574</v>
      </c>
      <c r="B2385" s="128"/>
      <c r="C2385" s="128"/>
      <c r="D2385" s="128"/>
      <c r="E2385" s="128"/>
      <c r="F2385" s="52">
        <f>PRODUCT(F2382*1.307)</f>
        <v>3.0034860000000001</v>
      </c>
    </row>
    <row r="2386" spans="1:6" ht="12.75">
      <c r="A2386" s="127" t="s">
        <v>575</v>
      </c>
      <c r="B2386" s="127"/>
      <c r="C2386" s="127"/>
      <c r="D2386" s="127"/>
      <c r="E2386" s="127"/>
      <c r="F2386" s="52">
        <f>SUM(F2384:F2385)</f>
        <v>7.068486</v>
      </c>
    </row>
    <row r="2387" spans="1:6" ht="25.5">
      <c r="A2387" s="96"/>
      <c r="B2387" s="46" t="s">
        <v>535</v>
      </c>
      <c r="C2387" s="118" t="s">
        <v>279</v>
      </c>
      <c r="D2387" s="85"/>
      <c r="E2387" s="79"/>
      <c r="F2387" s="80"/>
    </row>
    <row r="2388" spans="1:6" ht="12.75">
      <c r="A2388" s="86"/>
      <c r="B2388" s="69" t="s">
        <v>566</v>
      </c>
      <c r="C2388" s="70" t="s">
        <v>577</v>
      </c>
      <c r="D2388" s="71">
        <v>0.25</v>
      </c>
      <c r="E2388" s="72">
        <v>4.4000000000000004</v>
      </c>
      <c r="F2388" s="21">
        <f>PRODUCT(D2388*E2388)</f>
        <v>1.1000000000000001</v>
      </c>
    </row>
    <row r="2389" spans="1:6" ht="12.75">
      <c r="A2389" s="86"/>
      <c r="B2389" s="69" t="s">
        <v>722</v>
      </c>
      <c r="C2389" s="70" t="s">
        <v>577</v>
      </c>
      <c r="D2389" s="71">
        <v>0.25</v>
      </c>
      <c r="E2389" s="72">
        <v>3.26</v>
      </c>
      <c r="F2389" s="21">
        <f>PRODUCT(D2389*E2389)</f>
        <v>0.81499999999999995</v>
      </c>
    </row>
    <row r="2390" spans="1:6" ht="12.75">
      <c r="A2390" s="70"/>
      <c r="B2390" s="10" t="s">
        <v>809</v>
      </c>
      <c r="C2390" s="70" t="s">
        <v>806</v>
      </c>
      <c r="D2390" s="71">
        <v>0.2</v>
      </c>
      <c r="E2390" s="72">
        <v>5.4</v>
      </c>
      <c r="F2390" s="21">
        <f>PRODUCT(D2390*E2390)</f>
        <v>1.08</v>
      </c>
    </row>
    <row r="2391" spans="1:6" ht="12.75">
      <c r="A2391" s="127" t="s">
        <v>571</v>
      </c>
      <c r="B2391" s="127"/>
      <c r="C2391" s="127"/>
      <c r="D2391" s="127"/>
      <c r="E2391" s="127"/>
      <c r="F2391" s="82">
        <f>SUM(F2388:F2389)</f>
        <v>1.915</v>
      </c>
    </row>
    <row r="2392" spans="1:6" ht="12.75">
      <c r="A2392" s="127" t="s">
        <v>572</v>
      </c>
      <c r="B2392" s="127"/>
      <c r="C2392" s="127"/>
      <c r="D2392" s="127"/>
      <c r="E2392" s="127"/>
      <c r="F2392" s="82">
        <f>SUM(F2390)</f>
        <v>1.08</v>
      </c>
    </row>
    <row r="2393" spans="1:6" ht="12.75">
      <c r="A2393" s="127" t="s">
        <v>573</v>
      </c>
      <c r="B2393" s="127"/>
      <c r="C2393" s="127"/>
      <c r="D2393" s="127"/>
      <c r="E2393" s="127"/>
      <c r="F2393" s="82">
        <f>SUM(F2391:F2392)</f>
        <v>2.9950000000000001</v>
      </c>
    </row>
    <row r="2394" spans="1:6" ht="12.75">
      <c r="A2394" s="128" t="s">
        <v>574</v>
      </c>
      <c r="B2394" s="128"/>
      <c r="C2394" s="128"/>
      <c r="D2394" s="128"/>
      <c r="E2394" s="128"/>
      <c r="F2394" s="52">
        <f>PRODUCT(F2391*1.307)</f>
        <v>2.5029049999999997</v>
      </c>
    </row>
    <row r="2395" spans="1:6" ht="12.75">
      <c r="A2395" s="127" t="s">
        <v>575</v>
      </c>
      <c r="B2395" s="127"/>
      <c r="C2395" s="127"/>
      <c r="D2395" s="127"/>
      <c r="E2395" s="127"/>
      <c r="F2395" s="52">
        <f>SUM(F2393:F2394)</f>
        <v>5.4979049999999994</v>
      </c>
    </row>
    <row r="2396" spans="1:6" ht="12.75">
      <c r="A2396" s="96"/>
      <c r="B2396" s="46" t="s">
        <v>537</v>
      </c>
      <c r="C2396" s="118" t="s">
        <v>279</v>
      </c>
      <c r="D2396" s="85"/>
      <c r="E2396" s="79"/>
      <c r="F2396" s="80"/>
    </row>
    <row r="2397" spans="1:6" ht="12.75">
      <c r="A2397" s="86"/>
      <c r="B2397" s="69" t="s">
        <v>566</v>
      </c>
      <c r="C2397" s="70" t="s">
        <v>577</v>
      </c>
      <c r="D2397" s="71">
        <v>0.25</v>
      </c>
      <c r="E2397" s="72">
        <v>4.4000000000000004</v>
      </c>
      <c r="F2397" s="21">
        <f>PRODUCT(D2397*E2397)</f>
        <v>1.1000000000000001</v>
      </c>
    </row>
    <row r="2398" spans="1:6" ht="12.75">
      <c r="A2398" s="86"/>
      <c r="B2398" s="69" t="s">
        <v>722</v>
      </c>
      <c r="C2398" s="70" t="s">
        <v>577</v>
      </c>
      <c r="D2398" s="71">
        <v>0.25</v>
      </c>
      <c r="E2398" s="72">
        <v>3.26</v>
      </c>
      <c r="F2398" s="21">
        <f>PRODUCT(D2398*E2398)</f>
        <v>0.81499999999999995</v>
      </c>
    </row>
    <row r="2399" spans="1:6" ht="12.75">
      <c r="A2399" s="70"/>
      <c r="B2399" s="10" t="s">
        <v>810</v>
      </c>
      <c r="C2399" s="70" t="s">
        <v>806</v>
      </c>
      <c r="D2399" s="71">
        <v>0.35</v>
      </c>
      <c r="E2399" s="72">
        <v>9.4239999999999995</v>
      </c>
      <c r="F2399" s="21">
        <f>PRODUCT(D2399*E2399)</f>
        <v>3.2983999999999996</v>
      </c>
    </row>
    <row r="2400" spans="1:6" ht="12.75">
      <c r="A2400" s="127" t="s">
        <v>571</v>
      </c>
      <c r="B2400" s="127"/>
      <c r="C2400" s="127"/>
      <c r="D2400" s="127"/>
      <c r="E2400" s="127"/>
      <c r="F2400" s="82">
        <f>SUM(F2397:F2398)</f>
        <v>1.915</v>
      </c>
    </row>
    <row r="2401" spans="1:6" ht="12.75">
      <c r="A2401" s="127" t="s">
        <v>572</v>
      </c>
      <c r="B2401" s="127"/>
      <c r="C2401" s="127"/>
      <c r="D2401" s="127"/>
      <c r="E2401" s="127"/>
      <c r="F2401" s="82">
        <f>SUM(F2399)</f>
        <v>3.2983999999999996</v>
      </c>
    </row>
    <row r="2402" spans="1:6" ht="12.75">
      <c r="A2402" s="127" t="s">
        <v>573</v>
      </c>
      <c r="B2402" s="127"/>
      <c r="C2402" s="127"/>
      <c r="D2402" s="127"/>
      <c r="E2402" s="127"/>
      <c r="F2402" s="82">
        <f>SUM(F2400:F2401)</f>
        <v>5.2134</v>
      </c>
    </row>
    <row r="2403" spans="1:6" ht="12.75">
      <c r="A2403" s="128" t="s">
        <v>574</v>
      </c>
      <c r="B2403" s="128"/>
      <c r="C2403" s="128"/>
      <c r="D2403" s="128"/>
      <c r="E2403" s="128"/>
      <c r="F2403" s="52">
        <f>PRODUCT(F2400*1.307)</f>
        <v>2.5029049999999997</v>
      </c>
    </row>
    <row r="2404" spans="1:6" ht="12.75">
      <c r="A2404" s="127" t="s">
        <v>575</v>
      </c>
      <c r="B2404" s="127"/>
      <c r="C2404" s="127"/>
      <c r="D2404" s="127"/>
      <c r="E2404" s="127"/>
      <c r="F2404" s="52">
        <f>SUM(F2402:F2403)</f>
        <v>7.7163050000000002</v>
      </c>
    </row>
    <row r="2405" spans="1:6" ht="25.5">
      <c r="A2405" s="96"/>
      <c r="B2405" s="46" t="s">
        <v>539</v>
      </c>
      <c r="C2405" s="118" t="s">
        <v>279</v>
      </c>
      <c r="D2405" s="85"/>
      <c r="E2405" s="79"/>
      <c r="F2405" s="80"/>
    </row>
    <row r="2406" spans="1:6" ht="12.75">
      <c r="A2406" s="86"/>
      <c r="B2406" s="69" t="s">
        <v>566</v>
      </c>
      <c r="C2406" s="70" t="s">
        <v>577</v>
      </c>
      <c r="D2406" s="71">
        <v>0.15</v>
      </c>
      <c r="E2406" s="72">
        <v>4.4000000000000004</v>
      </c>
      <c r="F2406" s="21">
        <f>PRODUCT(D2406*E2406)</f>
        <v>0.66</v>
      </c>
    </row>
    <row r="2407" spans="1:6" ht="12.75">
      <c r="A2407" s="86"/>
      <c r="B2407" s="69" t="s">
        <v>722</v>
      </c>
      <c r="C2407" s="70" t="s">
        <v>577</v>
      </c>
      <c r="D2407" s="71">
        <v>0.15</v>
      </c>
      <c r="E2407" s="72">
        <v>3.26</v>
      </c>
      <c r="F2407" s="21">
        <f>PRODUCT(D2407*E2407)</f>
        <v>0.48899999999999993</v>
      </c>
    </row>
    <row r="2408" spans="1:6" ht="12.75">
      <c r="A2408" s="70"/>
      <c r="B2408" s="10" t="s">
        <v>811</v>
      </c>
      <c r="C2408" s="70" t="s">
        <v>806</v>
      </c>
      <c r="D2408" s="71">
        <v>0.2</v>
      </c>
      <c r="E2408" s="72">
        <v>6.6</v>
      </c>
      <c r="F2408" s="21">
        <f>PRODUCT(D2408*E2408)</f>
        <v>1.32</v>
      </c>
    </row>
    <row r="2409" spans="1:6" ht="12.75">
      <c r="A2409" s="127" t="s">
        <v>571</v>
      </c>
      <c r="B2409" s="127"/>
      <c r="C2409" s="127"/>
      <c r="D2409" s="127"/>
      <c r="E2409" s="127"/>
      <c r="F2409" s="82">
        <f>SUM(F2406:F2407)</f>
        <v>1.149</v>
      </c>
    </row>
    <row r="2410" spans="1:6" ht="12.75">
      <c r="A2410" s="127" t="s">
        <v>572</v>
      </c>
      <c r="B2410" s="127"/>
      <c r="C2410" s="127"/>
      <c r="D2410" s="127"/>
      <c r="E2410" s="127"/>
      <c r="F2410" s="82">
        <f>SUM(F2408)</f>
        <v>1.32</v>
      </c>
    </row>
    <row r="2411" spans="1:6" ht="12.75">
      <c r="A2411" s="127" t="s">
        <v>573</v>
      </c>
      <c r="B2411" s="127"/>
      <c r="C2411" s="127"/>
      <c r="D2411" s="127"/>
      <c r="E2411" s="127"/>
      <c r="F2411" s="82">
        <f>SUM(F2409:F2410)</f>
        <v>2.4690000000000003</v>
      </c>
    </row>
    <row r="2412" spans="1:6" ht="12.75">
      <c r="A2412" s="128" t="s">
        <v>574</v>
      </c>
      <c r="B2412" s="128"/>
      <c r="C2412" s="128"/>
      <c r="D2412" s="128"/>
      <c r="E2412" s="128"/>
      <c r="F2412" s="52">
        <f>PRODUCT(F2409*1.307)</f>
        <v>1.5017430000000001</v>
      </c>
    </row>
    <row r="2413" spans="1:6" ht="12.75">
      <c r="A2413" s="127" t="s">
        <v>575</v>
      </c>
      <c r="B2413" s="127"/>
      <c r="C2413" s="127"/>
      <c r="D2413" s="127"/>
      <c r="E2413" s="127"/>
      <c r="F2413" s="52">
        <f>SUM(F2411:F2412)</f>
        <v>3.9707430000000006</v>
      </c>
    </row>
    <row r="2414" spans="1:6" ht="12.75">
      <c r="A2414" s="96"/>
      <c r="B2414" s="46" t="s">
        <v>553</v>
      </c>
      <c r="C2414" s="118" t="s">
        <v>279</v>
      </c>
      <c r="D2414" s="85"/>
      <c r="E2414" s="79"/>
      <c r="F2414" s="80"/>
    </row>
    <row r="2415" spans="1:6" ht="12.75">
      <c r="A2415" s="86"/>
      <c r="B2415" s="69" t="s">
        <v>722</v>
      </c>
      <c r="C2415" s="70" t="s">
        <v>577</v>
      </c>
      <c r="D2415" s="71">
        <v>0.128</v>
      </c>
      <c r="E2415" s="72">
        <v>3.26</v>
      </c>
      <c r="F2415" s="21">
        <f>PRODUCT(D2415*E2415)</f>
        <v>0.41727999999999998</v>
      </c>
    </row>
    <row r="2416" spans="1:6" ht="12.75">
      <c r="A2416" s="127" t="s">
        <v>571</v>
      </c>
      <c r="B2416" s="127"/>
      <c r="C2416" s="127"/>
      <c r="D2416" s="127"/>
      <c r="E2416" s="127"/>
      <c r="F2416" s="82">
        <f>SUM(F2415:F2415)</f>
        <v>0.41727999999999998</v>
      </c>
    </row>
    <row r="2417" spans="1:6" ht="12.75">
      <c r="A2417" s="127" t="s">
        <v>572</v>
      </c>
      <c r="B2417" s="127"/>
      <c r="C2417" s="127"/>
      <c r="D2417" s="127"/>
      <c r="E2417" s="127"/>
      <c r="F2417" s="82"/>
    </row>
    <row r="2418" spans="1:6" ht="12.75">
      <c r="A2418" s="127" t="s">
        <v>573</v>
      </c>
      <c r="B2418" s="127"/>
      <c r="C2418" s="127"/>
      <c r="D2418" s="127"/>
      <c r="E2418" s="127"/>
      <c r="F2418" s="82">
        <f>SUM(F2416:F2417)</f>
        <v>0.41727999999999998</v>
      </c>
    </row>
    <row r="2419" spans="1:6" ht="12.75">
      <c r="A2419" s="128" t="s">
        <v>574</v>
      </c>
      <c r="B2419" s="128"/>
      <c r="C2419" s="128"/>
      <c r="D2419" s="128"/>
      <c r="E2419" s="128"/>
      <c r="F2419" s="52">
        <f>PRODUCT(F2416*1.307)</f>
        <v>0.54538495999999992</v>
      </c>
    </row>
    <row r="2420" spans="1:6" ht="12.75">
      <c r="A2420" s="127" t="s">
        <v>575</v>
      </c>
      <c r="B2420" s="127"/>
      <c r="C2420" s="127"/>
      <c r="D2420" s="127"/>
      <c r="E2420" s="127"/>
      <c r="F2420" s="52">
        <f>SUM(F2418:F2419)</f>
        <v>0.9626649599999999</v>
      </c>
    </row>
  </sheetData>
  <mergeCells count="1241">
    <mergeCell ref="A2416:E2416"/>
    <mergeCell ref="A2417:E2417"/>
    <mergeCell ref="A2418:E2418"/>
    <mergeCell ref="A2419:E2419"/>
    <mergeCell ref="A2420:E2420"/>
    <mergeCell ref="A2404:E2404"/>
    <mergeCell ref="A2409:E2409"/>
    <mergeCell ref="A2410:E2410"/>
    <mergeCell ref="A2411:E2411"/>
    <mergeCell ref="A2412:E2412"/>
    <mergeCell ref="A2413:E2413"/>
    <mergeCell ref="A2394:E2394"/>
    <mergeCell ref="A2395:E2395"/>
    <mergeCell ref="A2400:E2400"/>
    <mergeCell ref="A2401:E2401"/>
    <mergeCell ref="A2402:E2402"/>
    <mergeCell ref="A2403:E2403"/>
    <mergeCell ref="A2384:E2384"/>
    <mergeCell ref="A2385:E2385"/>
    <mergeCell ref="A2386:E2386"/>
    <mergeCell ref="A2391:E2391"/>
    <mergeCell ref="A2392:E2392"/>
    <mergeCell ref="A2393:E2393"/>
    <mergeCell ref="A2374:E2374"/>
    <mergeCell ref="A2375:E2375"/>
    <mergeCell ref="A2376:E2376"/>
    <mergeCell ref="A2377:E2377"/>
    <mergeCell ref="A2382:E2382"/>
    <mergeCell ref="A2383:E2383"/>
    <mergeCell ref="A2364:E2364"/>
    <mergeCell ref="A2365:E2365"/>
    <mergeCell ref="A2366:E2366"/>
    <mergeCell ref="A2367:E2367"/>
    <mergeCell ref="A2368:E2368"/>
    <mergeCell ref="A2373:E2373"/>
    <mergeCell ref="A2350:E2350"/>
    <mergeCell ref="A2355:E2355"/>
    <mergeCell ref="A2356:E2356"/>
    <mergeCell ref="A2357:E2357"/>
    <mergeCell ref="A2358:E2358"/>
    <mergeCell ref="A2359:E2359"/>
    <mergeCell ref="A2340:E2340"/>
    <mergeCell ref="A2341:E2341"/>
    <mergeCell ref="A2346:E2346"/>
    <mergeCell ref="A2347:E2347"/>
    <mergeCell ref="A2348:E2348"/>
    <mergeCell ref="A2349:E2349"/>
    <mergeCell ref="A2330:E2330"/>
    <mergeCell ref="A2331:E2331"/>
    <mergeCell ref="A2332:E2332"/>
    <mergeCell ref="A2337:E2337"/>
    <mergeCell ref="A2338:E2338"/>
    <mergeCell ref="A2339:E2339"/>
    <mergeCell ref="A2320:E2320"/>
    <mergeCell ref="A2321:E2321"/>
    <mergeCell ref="A2322:E2322"/>
    <mergeCell ref="A2323:E2323"/>
    <mergeCell ref="A2328:E2328"/>
    <mergeCell ref="A2329:E2329"/>
    <mergeCell ref="A2306:E2306"/>
    <mergeCell ref="A2307:E2307"/>
    <mergeCell ref="A2308:E2308"/>
    <mergeCell ref="A2309:E2309"/>
    <mergeCell ref="A2310:E2310"/>
    <mergeCell ref="A2319:E2319"/>
    <mergeCell ref="A2291:E2291"/>
    <mergeCell ref="A2296:E2296"/>
    <mergeCell ref="A2297:E2297"/>
    <mergeCell ref="A2298:E2298"/>
    <mergeCell ref="A2299:E2299"/>
    <mergeCell ref="A2300:E2300"/>
    <mergeCell ref="A2281:E2281"/>
    <mergeCell ref="A2282:E2282"/>
    <mergeCell ref="A2287:E2287"/>
    <mergeCell ref="A2288:E2288"/>
    <mergeCell ref="A2289:E2289"/>
    <mergeCell ref="A2290:E2290"/>
    <mergeCell ref="A2271:E2271"/>
    <mergeCell ref="A2272:E2272"/>
    <mergeCell ref="A2273:E2273"/>
    <mergeCell ref="A2278:E2278"/>
    <mergeCell ref="A2279:E2279"/>
    <mergeCell ref="A2280:E2280"/>
    <mergeCell ref="A2261:E2261"/>
    <mergeCell ref="A2262:E2262"/>
    <mergeCell ref="A2263:E2263"/>
    <mergeCell ref="A2264:E2264"/>
    <mergeCell ref="A2269:E2269"/>
    <mergeCell ref="A2270:E2270"/>
    <mergeCell ref="A2251:E2251"/>
    <mergeCell ref="A2252:E2252"/>
    <mergeCell ref="A2253:E2253"/>
    <mergeCell ref="A2254:E2254"/>
    <mergeCell ref="A2255:E2255"/>
    <mergeCell ref="A2260:E2260"/>
    <mergeCell ref="A2230:E2230"/>
    <mergeCell ref="A2242:E2242"/>
    <mergeCell ref="A2243:E2243"/>
    <mergeCell ref="A2244:E2244"/>
    <mergeCell ref="A2245:E2245"/>
    <mergeCell ref="A2246:E2246"/>
    <mergeCell ref="A2220:E2220"/>
    <mergeCell ref="A2221:E2221"/>
    <mergeCell ref="A2226:E2226"/>
    <mergeCell ref="A2227:E2227"/>
    <mergeCell ref="A2228:E2228"/>
    <mergeCell ref="A2229:E2229"/>
    <mergeCell ref="A2210:E2210"/>
    <mergeCell ref="A2211:E2211"/>
    <mergeCell ref="A2212:E2212"/>
    <mergeCell ref="A2217:E2217"/>
    <mergeCell ref="A2218:E2218"/>
    <mergeCell ref="A2219:E2219"/>
    <mergeCell ref="A2200:E2200"/>
    <mergeCell ref="A2201:E2201"/>
    <mergeCell ref="A2202:E2202"/>
    <mergeCell ref="A2203:E2203"/>
    <mergeCell ref="A2208:E2208"/>
    <mergeCell ref="A2209:E2209"/>
    <mergeCell ref="A2190:E2190"/>
    <mergeCell ref="A2191:E2191"/>
    <mergeCell ref="A2192:E2192"/>
    <mergeCell ref="A2193:E2193"/>
    <mergeCell ref="A2194:E2194"/>
    <mergeCell ref="A2199:E2199"/>
    <mergeCell ref="A2176:E2176"/>
    <mergeCell ref="A2181:E2181"/>
    <mergeCell ref="A2182:E2182"/>
    <mergeCell ref="A2183:E2183"/>
    <mergeCell ref="A2184:E2184"/>
    <mergeCell ref="A2185:E2185"/>
    <mergeCell ref="A2166:E2166"/>
    <mergeCell ref="A2167:E2167"/>
    <mergeCell ref="A2172:E2172"/>
    <mergeCell ref="A2173:E2173"/>
    <mergeCell ref="A2174:E2174"/>
    <mergeCell ref="A2175:E2175"/>
    <mergeCell ref="A2156:E2156"/>
    <mergeCell ref="A2157:E2157"/>
    <mergeCell ref="A2158:E2158"/>
    <mergeCell ref="A2163:E2163"/>
    <mergeCell ref="A2164:E2164"/>
    <mergeCell ref="A2165:E2165"/>
    <mergeCell ref="A2146:E2146"/>
    <mergeCell ref="A2147:E2147"/>
    <mergeCell ref="A2148:E2148"/>
    <mergeCell ref="A2149:E2149"/>
    <mergeCell ref="A2154:E2154"/>
    <mergeCell ref="A2155:E2155"/>
    <mergeCell ref="A2136:E2136"/>
    <mergeCell ref="A2137:E2137"/>
    <mergeCell ref="A2138:E2138"/>
    <mergeCell ref="A2139:E2139"/>
    <mergeCell ref="A2140:E2140"/>
    <mergeCell ref="A2145:E2145"/>
    <mergeCell ref="A2122:E2122"/>
    <mergeCell ref="A2127:E2127"/>
    <mergeCell ref="A2128:E2128"/>
    <mergeCell ref="A2129:E2129"/>
    <mergeCell ref="A2130:E2130"/>
    <mergeCell ref="A2131:E2131"/>
    <mergeCell ref="A2112:E2112"/>
    <mergeCell ref="A2113:E2113"/>
    <mergeCell ref="A2118:E2118"/>
    <mergeCell ref="A2119:E2119"/>
    <mergeCell ref="A2120:E2120"/>
    <mergeCell ref="A2121:E2121"/>
    <mergeCell ref="A2102:E2102"/>
    <mergeCell ref="A2103:E2103"/>
    <mergeCell ref="A2104:E2104"/>
    <mergeCell ref="A2109:E2109"/>
    <mergeCell ref="A2110:E2110"/>
    <mergeCell ref="A2111:E2111"/>
    <mergeCell ref="A2092:E2092"/>
    <mergeCell ref="A2093:E2093"/>
    <mergeCell ref="A2094:E2094"/>
    <mergeCell ref="A2095:E2095"/>
    <mergeCell ref="A2100:E2100"/>
    <mergeCell ref="A2101:E2101"/>
    <mergeCell ref="A2082:E2082"/>
    <mergeCell ref="A2083:E2083"/>
    <mergeCell ref="A2084:E2084"/>
    <mergeCell ref="A2085:E2085"/>
    <mergeCell ref="A2086:E2086"/>
    <mergeCell ref="A2091:E2091"/>
    <mergeCell ref="A2068:E2068"/>
    <mergeCell ref="A2073:E2073"/>
    <mergeCell ref="A2074:E2074"/>
    <mergeCell ref="A2075:E2075"/>
    <mergeCell ref="A2076:E2076"/>
    <mergeCell ref="A2077:E2077"/>
    <mergeCell ref="A2058:E2058"/>
    <mergeCell ref="A2059:E2059"/>
    <mergeCell ref="A2064:E2064"/>
    <mergeCell ref="A2065:E2065"/>
    <mergeCell ref="A2066:E2066"/>
    <mergeCell ref="A2067:E2067"/>
    <mergeCell ref="A2048:E2048"/>
    <mergeCell ref="A2049:E2049"/>
    <mergeCell ref="A2050:E2050"/>
    <mergeCell ref="A2055:E2055"/>
    <mergeCell ref="A2056:E2056"/>
    <mergeCell ref="A2057:E2057"/>
    <mergeCell ref="A2038:E2038"/>
    <mergeCell ref="A2039:E2039"/>
    <mergeCell ref="A2040:E2040"/>
    <mergeCell ref="A2041:E2041"/>
    <mergeCell ref="A2046:E2046"/>
    <mergeCell ref="A2047:E2047"/>
    <mergeCell ref="A2028:E2028"/>
    <mergeCell ref="A2029:E2029"/>
    <mergeCell ref="A2030:E2030"/>
    <mergeCell ref="A2031:E2031"/>
    <mergeCell ref="A2032:E2032"/>
    <mergeCell ref="A2037:E2037"/>
    <mergeCell ref="A2016:E2016"/>
    <mergeCell ref="A2020:E2020"/>
    <mergeCell ref="A2021:E2021"/>
    <mergeCell ref="A2022:E2022"/>
    <mergeCell ref="A2023:E2023"/>
    <mergeCell ref="A2024:E2024"/>
    <mergeCell ref="A2006:E2006"/>
    <mergeCell ref="A2007:E2007"/>
    <mergeCell ref="A2012:E2012"/>
    <mergeCell ref="A2013:E2013"/>
    <mergeCell ref="A2014:E2014"/>
    <mergeCell ref="A2015:E2015"/>
    <mergeCell ref="A1996:E1996"/>
    <mergeCell ref="A1997:E1997"/>
    <mergeCell ref="A1998:E1998"/>
    <mergeCell ref="A2003:E2003"/>
    <mergeCell ref="A2004:E2004"/>
    <mergeCell ref="A2005:E2005"/>
    <mergeCell ref="A1986:E1986"/>
    <mergeCell ref="A1987:E1987"/>
    <mergeCell ref="A1988:E1988"/>
    <mergeCell ref="A1989:E1989"/>
    <mergeCell ref="A1994:E1994"/>
    <mergeCell ref="A1995:E1995"/>
    <mergeCell ref="A1971:E1971"/>
    <mergeCell ref="A1972:E1972"/>
    <mergeCell ref="A1973:E1973"/>
    <mergeCell ref="A1974:E1974"/>
    <mergeCell ref="A1975:E1975"/>
    <mergeCell ref="A1985:E1985"/>
    <mergeCell ref="A1958:E1958"/>
    <mergeCell ref="A1962:E1962"/>
    <mergeCell ref="A1963:E1963"/>
    <mergeCell ref="A1964:E1964"/>
    <mergeCell ref="A1965:E1965"/>
    <mergeCell ref="A1966:E1966"/>
    <mergeCell ref="A1949:E1949"/>
    <mergeCell ref="A1950:E1950"/>
    <mergeCell ref="A1954:E1954"/>
    <mergeCell ref="A1955:E1955"/>
    <mergeCell ref="A1956:E1956"/>
    <mergeCell ref="A1957:E1957"/>
    <mergeCell ref="A1940:E1940"/>
    <mergeCell ref="A1941:E1941"/>
    <mergeCell ref="A1942:E1942"/>
    <mergeCell ref="A1946:E1946"/>
    <mergeCell ref="A1947:E1947"/>
    <mergeCell ref="A1948:E1948"/>
    <mergeCell ref="A1931:E1931"/>
    <mergeCell ref="A1932:E1932"/>
    <mergeCell ref="A1933:E1933"/>
    <mergeCell ref="A1934:E1934"/>
    <mergeCell ref="A1938:E1938"/>
    <mergeCell ref="A1939:E1939"/>
    <mergeCell ref="A1922:E1922"/>
    <mergeCell ref="A1923:E1923"/>
    <mergeCell ref="A1924:E1924"/>
    <mergeCell ref="A1925:E1925"/>
    <mergeCell ref="A1926:E1926"/>
    <mergeCell ref="A1930:E1930"/>
    <mergeCell ref="A1909:E1909"/>
    <mergeCell ref="A1913:E1913"/>
    <mergeCell ref="A1914:E1914"/>
    <mergeCell ref="A1915:E1915"/>
    <mergeCell ref="A1916:E1916"/>
    <mergeCell ref="A1917:E1917"/>
    <mergeCell ref="A1895:E1895"/>
    <mergeCell ref="A1896:E1896"/>
    <mergeCell ref="A1905:E1905"/>
    <mergeCell ref="A1906:E1906"/>
    <mergeCell ref="A1907:E1907"/>
    <mergeCell ref="A1908:E1908"/>
    <mergeCell ref="A1886:E1886"/>
    <mergeCell ref="A1887:E1887"/>
    <mergeCell ref="A1888:E1888"/>
    <mergeCell ref="A1892:E1892"/>
    <mergeCell ref="A1893:E1893"/>
    <mergeCell ref="A1894:E1894"/>
    <mergeCell ref="A1876:E1876"/>
    <mergeCell ref="A1877:E1877"/>
    <mergeCell ref="A1878:E1878"/>
    <mergeCell ref="A1879:E1879"/>
    <mergeCell ref="A1884:E1884"/>
    <mergeCell ref="A1885:E1885"/>
    <mergeCell ref="A1866:E1866"/>
    <mergeCell ref="A1867:E1867"/>
    <mergeCell ref="A1868:E1868"/>
    <mergeCell ref="A1869:E1869"/>
    <mergeCell ref="A1870:E1870"/>
    <mergeCell ref="A1875:E1875"/>
    <mergeCell ref="A1852:E1852"/>
    <mergeCell ref="A1857:E1857"/>
    <mergeCell ref="A1858:E1858"/>
    <mergeCell ref="A1859:E1859"/>
    <mergeCell ref="A1860:E1860"/>
    <mergeCell ref="A1861:E1861"/>
    <mergeCell ref="A1842:E1842"/>
    <mergeCell ref="A1843:E1843"/>
    <mergeCell ref="A1848:E1848"/>
    <mergeCell ref="A1849:E1849"/>
    <mergeCell ref="A1850:E1850"/>
    <mergeCell ref="A1851:E1851"/>
    <mergeCell ref="A1832:E1832"/>
    <mergeCell ref="A1833:E1833"/>
    <mergeCell ref="A1834:E1834"/>
    <mergeCell ref="A1839:E1839"/>
    <mergeCell ref="A1840:E1840"/>
    <mergeCell ref="A1841:E1841"/>
    <mergeCell ref="A1822:E1822"/>
    <mergeCell ref="A1823:E1823"/>
    <mergeCell ref="A1824:E1824"/>
    <mergeCell ref="A1825:E1825"/>
    <mergeCell ref="A1830:E1830"/>
    <mergeCell ref="A1831:E1831"/>
    <mergeCell ref="A1812:E1812"/>
    <mergeCell ref="A1813:E1813"/>
    <mergeCell ref="A1814:E1814"/>
    <mergeCell ref="A1815:E1815"/>
    <mergeCell ref="A1816:E1816"/>
    <mergeCell ref="A1821:E1821"/>
    <mergeCell ref="A1798:E1798"/>
    <mergeCell ref="A1803:E1803"/>
    <mergeCell ref="A1804:E1804"/>
    <mergeCell ref="A1805:E1805"/>
    <mergeCell ref="A1806:E1806"/>
    <mergeCell ref="A1807:E1807"/>
    <mergeCell ref="A1788:E1788"/>
    <mergeCell ref="A1789:E1789"/>
    <mergeCell ref="A1794:E1794"/>
    <mergeCell ref="A1795:E1795"/>
    <mergeCell ref="A1796:E1796"/>
    <mergeCell ref="A1797:E1797"/>
    <mergeCell ref="A1778:E1778"/>
    <mergeCell ref="A1779:E1779"/>
    <mergeCell ref="A1780:E1780"/>
    <mergeCell ref="A1785:E1785"/>
    <mergeCell ref="A1786:E1786"/>
    <mergeCell ref="A1787:E1787"/>
    <mergeCell ref="A1768:E1768"/>
    <mergeCell ref="A1769:E1769"/>
    <mergeCell ref="A1770:E1770"/>
    <mergeCell ref="A1771:E1771"/>
    <mergeCell ref="A1776:E1776"/>
    <mergeCell ref="A1777:E1777"/>
    <mergeCell ref="A1758:E1758"/>
    <mergeCell ref="A1759:E1759"/>
    <mergeCell ref="A1760:E1760"/>
    <mergeCell ref="A1761:E1761"/>
    <mergeCell ref="A1762:E1762"/>
    <mergeCell ref="A1767:E1767"/>
    <mergeCell ref="A1742:E1742"/>
    <mergeCell ref="A1748:E1748"/>
    <mergeCell ref="A1749:E1749"/>
    <mergeCell ref="A1750:E1750"/>
    <mergeCell ref="A1751:E1751"/>
    <mergeCell ref="A1752:E1752"/>
    <mergeCell ref="A1731:E1731"/>
    <mergeCell ref="A1732:E1732"/>
    <mergeCell ref="A1738:E1738"/>
    <mergeCell ref="A1739:E1739"/>
    <mergeCell ref="A1740:E1740"/>
    <mergeCell ref="A1741:E1741"/>
    <mergeCell ref="A1720:E1720"/>
    <mergeCell ref="A1721:E1721"/>
    <mergeCell ref="A1722:E1722"/>
    <mergeCell ref="A1728:E1728"/>
    <mergeCell ref="A1729:E1729"/>
    <mergeCell ref="A1730:E1730"/>
    <mergeCell ref="A1709:E1709"/>
    <mergeCell ref="A1710:E1710"/>
    <mergeCell ref="A1711:E1711"/>
    <mergeCell ref="A1712:E1712"/>
    <mergeCell ref="A1718:E1718"/>
    <mergeCell ref="A1719:E1719"/>
    <mergeCell ref="A1698:E1698"/>
    <mergeCell ref="A1699:E1699"/>
    <mergeCell ref="A1700:E1700"/>
    <mergeCell ref="A1701:E1701"/>
    <mergeCell ref="A1702:E1702"/>
    <mergeCell ref="A1708:E1708"/>
    <mergeCell ref="A1680:E1680"/>
    <mergeCell ref="A1688:E1688"/>
    <mergeCell ref="A1689:E1689"/>
    <mergeCell ref="A1690:E1690"/>
    <mergeCell ref="A1691:E1691"/>
    <mergeCell ref="A1692:E1692"/>
    <mergeCell ref="A1669:E1669"/>
    <mergeCell ref="A1670:E1670"/>
    <mergeCell ref="A1676:E1676"/>
    <mergeCell ref="A1677:E1677"/>
    <mergeCell ref="A1678:E1678"/>
    <mergeCell ref="A1679:E1679"/>
    <mergeCell ref="A1659:E1659"/>
    <mergeCell ref="A1660:E1660"/>
    <mergeCell ref="A1661:E1661"/>
    <mergeCell ref="A1666:E1666"/>
    <mergeCell ref="A1667:E1667"/>
    <mergeCell ref="A1668:E1668"/>
    <mergeCell ref="A1647:E1647"/>
    <mergeCell ref="A1648:E1648"/>
    <mergeCell ref="A1649:E1649"/>
    <mergeCell ref="A1650:E1650"/>
    <mergeCell ref="A1657:E1657"/>
    <mergeCell ref="A1658:E1658"/>
    <mergeCell ref="A1635:E1635"/>
    <mergeCell ref="A1636:E1636"/>
    <mergeCell ref="A1637:E1637"/>
    <mergeCell ref="A1638:E1638"/>
    <mergeCell ref="A1639:E1639"/>
    <mergeCell ref="A1646:E1646"/>
    <mergeCell ref="A1617:E1617"/>
    <mergeCell ref="A1624:E1624"/>
    <mergeCell ref="A1625:E1625"/>
    <mergeCell ref="A1626:E1626"/>
    <mergeCell ref="A1627:E1627"/>
    <mergeCell ref="A1628:E1628"/>
    <mergeCell ref="A1605:E1605"/>
    <mergeCell ref="A1606:E1606"/>
    <mergeCell ref="A1613:E1613"/>
    <mergeCell ref="A1614:E1614"/>
    <mergeCell ref="A1615:E1615"/>
    <mergeCell ref="A1616:E1616"/>
    <mergeCell ref="A1593:E1593"/>
    <mergeCell ref="A1594:E1594"/>
    <mergeCell ref="A1595:E1595"/>
    <mergeCell ref="A1602:E1602"/>
    <mergeCell ref="A1603:E1603"/>
    <mergeCell ref="A1604:E1604"/>
    <mergeCell ref="A1581:E1581"/>
    <mergeCell ref="A1582:E1582"/>
    <mergeCell ref="A1583:E1583"/>
    <mergeCell ref="A1584:E1584"/>
    <mergeCell ref="A1591:E1591"/>
    <mergeCell ref="A1592:E1592"/>
    <mergeCell ref="A1569:E1569"/>
    <mergeCell ref="A1570:E1570"/>
    <mergeCell ref="A1571:E1571"/>
    <mergeCell ref="A1572:E1572"/>
    <mergeCell ref="A1573:E1573"/>
    <mergeCell ref="A1580:E1580"/>
    <mergeCell ref="A1551:E1551"/>
    <mergeCell ref="A1558:E1558"/>
    <mergeCell ref="A1559:E1559"/>
    <mergeCell ref="A1560:E1560"/>
    <mergeCell ref="A1561:E1561"/>
    <mergeCell ref="A1562:E1562"/>
    <mergeCell ref="A1539:E1539"/>
    <mergeCell ref="A1540:E1540"/>
    <mergeCell ref="A1547:E1547"/>
    <mergeCell ref="A1548:E1548"/>
    <mergeCell ref="A1549:E1549"/>
    <mergeCell ref="A1550:E1550"/>
    <mergeCell ref="A1527:E1527"/>
    <mergeCell ref="A1528:E1528"/>
    <mergeCell ref="A1529:F1529"/>
    <mergeCell ref="A1536:E1536"/>
    <mergeCell ref="A1537:E1537"/>
    <mergeCell ref="A1538:E1538"/>
    <mergeCell ref="A1517:E1517"/>
    <mergeCell ref="A1518:E1518"/>
    <mergeCell ref="A1519:E1519"/>
    <mergeCell ref="A1524:E1524"/>
    <mergeCell ref="A1525:E1525"/>
    <mergeCell ref="A1526:E1526"/>
    <mergeCell ref="A1507:E1507"/>
    <mergeCell ref="A1508:E1508"/>
    <mergeCell ref="A1509:E1509"/>
    <mergeCell ref="A1510:E1510"/>
    <mergeCell ref="A1515:E1515"/>
    <mergeCell ref="A1516:E1516"/>
    <mergeCell ref="A1497:E1497"/>
    <mergeCell ref="A1498:E1498"/>
    <mergeCell ref="A1499:E1499"/>
    <mergeCell ref="A1500:E1500"/>
    <mergeCell ref="A1501:E1501"/>
    <mergeCell ref="A1506:E1506"/>
    <mergeCell ref="A1483:E1483"/>
    <mergeCell ref="A1488:E1488"/>
    <mergeCell ref="A1489:E1489"/>
    <mergeCell ref="A1490:E1490"/>
    <mergeCell ref="A1491:E1491"/>
    <mergeCell ref="A1492:E1492"/>
    <mergeCell ref="A1473:E1473"/>
    <mergeCell ref="A1474:E1474"/>
    <mergeCell ref="A1479:E1479"/>
    <mergeCell ref="A1480:E1480"/>
    <mergeCell ref="A1481:E1481"/>
    <mergeCell ref="A1482:E1482"/>
    <mergeCell ref="A1463:E1463"/>
    <mergeCell ref="A1464:E1464"/>
    <mergeCell ref="A1465:E1465"/>
    <mergeCell ref="A1470:E1470"/>
    <mergeCell ref="A1471:E1471"/>
    <mergeCell ref="A1472:E1472"/>
    <mergeCell ref="A1453:E1453"/>
    <mergeCell ref="A1454:E1454"/>
    <mergeCell ref="A1455:E1455"/>
    <mergeCell ref="A1456:E1456"/>
    <mergeCell ref="A1461:E1461"/>
    <mergeCell ref="A1462:E1462"/>
    <mergeCell ref="A1443:E1443"/>
    <mergeCell ref="A1444:E1444"/>
    <mergeCell ref="A1445:E1445"/>
    <mergeCell ref="A1446:E1446"/>
    <mergeCell ref="A1447:E1447"/>
    <mergeCell ref="A1452:E1452"/>
    <mergeCell ref="A1429:E1429"/>
    <mergeCell ref="A1434:E1434"/>
    <mergeCell ref="A1435:E1435"/>
    <mergeCell ref="A1436:E1436"/>
    <mergeCell ref="A1437:E1437"/>
    <mergeCell ref="A1438:E1438"/>
    <mergeCell ref="A1419:E1419"/>
    <mergeCell ref="A1420:E1420"/>
    <mergeCell ref="A1425:E1425"/>
    <mergeCell ref="A1426:E1426"/>
    <mergeCell ref="A1427:E1427"/>
    <mergeCell ref="A1428:E1428"/>
    <mergeCell ref="A1409:E1409"/>
    <mergeCell ref="A1410:E1410"/>
    <mergeCell ref="A1411:E1411"/>
    <mergeCell ref="A1416:E1416"/>
    <mergeCell ref="A1417:E1417"/>
    <mergeCell ref="A1418:E1418"/>
    <mergeCell ref="A1399:E1399"/>
    <mergeCell ref="A1400:E1400"/>
    <mergeCell ref="A1401:E1401"/>
    <mergeCell ref="A1402:E1402"/>
    <mergeCell ref="A1407:E1407"/>
    <mergeCell ref="A1408:E1408"/>
    <mergeCell ref="A1389:E1389"/>
    <mergeCell ref="A1390:E1390"/>
    <mergeCell ref="A1391:E1391"/>
    <mergeCell ref="A1392:E1392"/>
    <mergeCell ref="A1393:E1393"/>
    <mergeCell ref="A1398:E1398"/>
    <mergeCell ref="A1379:E1379"/>
    <mergeCell ref="A1380:E1380"/>
    <mergeCell ref="A1381:E1381"/>
    <mergeCell ref="A1382:E1382"/>
    <mergeCell ref="A1383:E1383"/>
    <mergeCell ref="A1384:F1384"/>
    <mergeCell ref="A1363:E1363"/>
    <mergeCell ref="A1370:E1370"/>
    <mergeCell ref="A1371:E1371"/>
    <mergeCell ref="A1372:E1372"/>
    <mergeCell ref="A1373:E1373"/>
    <mergeCell ref="A1374:E1374"/>
    <mergeCell ref="A1351:E1351"/>
    <mergeCell ref="A1352:E1352"/>
    <mergeCell ref="A1359:E1359"/>
    <mergeCell ref="A1360:E1360"/>
    <mergeCell ref="A1361:E1361"/>
    <mergeCell ref="A1362:E1362"/>
    <mergeCell ref="A1339:E1339"/>
    <mergeCell ref="A1340:E1340"/>
    <mergeCell ref="A1341:E1341"/>
    <mergeCell ref="A1348:E1348"/>
    <mergeCell ref="A1349:E1349"/>
    <mergeCell ref="A1350:E1350"/>
    <mergeCell ref="A1327:E1327"/>
    <mergeCell ref="A1328:E1328"/>
    <mergeCell ref="A1329:E1329"/>
    <mergeCell ref="A1330:E1330"/>
    <mergeCell ref="A1337:E1337"/>
    <mergeCell ref="A1338:E1338"/>
    <mergeCell ref="A1317:E1317"/>
    <mergeCell ref="A1318:E1318"/>
    <mergeCell ref="A1319:E1319"/>
    <mergeCell ref="A1320:E1320"/>
    <mergeCell ref="A1321:E1321"/>
    <mergeCell ref="A1326:E1326"/>
    <mergeCell ref="A1303:E1303"/>
    <mergeCell ref="A1308:E1308"/>
    <mergeCell ref="A1309:E1309"/>
    <mergeCell ref="A1310:E1310"/>
    <mergeCell ref="A1311:E1311"/>
    <mergeCell ref="A1312:E1312"/>
    <mergeCell ref="A1290:E1290"/>
    <mergeCell ref="A1291:E1291"/>
    <mergeCell ref="A1299:E1299"/>
    <mergeCell ref="A1300:E1300"/>
    <mergeCell ref="A1301:E1301"/>
    <mergeCell ref="A1302:E1302"/>
    <mergeCell ref="A1280:E1280"/>
    <mergeCell ref="A1281:E1281"/>
    <mergeCell ref="A1282:E1282"/>
    <mergeCell ref="A1287:E1287"/>
    <mergeCell ref="A1288:E1288"/>
    <mergeCell ref="A1289:E1289"/>
    <mergeCell ref="A1270:E1270"/>
    <mergeCell ref="A1271:E1271"/>
    <mergeCell ref="A1272:E1272"/>
    <mergeCell ref="A1273:E1273"/>
    <mergeCell ref="A1278:E1278"/>
    <mergeCell ref="A1279:E1279"/>
    <mergeCell ref="A1260:E1260"/>
    <mergeCell ref="A1261:E1261"/>
    <mergeCell ref="A1262:E1262"/>
    <mergeCell ref="A1263:E1263"/>
    <mergeCell ref="A1264:E1264"/>
    <mergeCell ref="A1269:E1269"/>
    <mergeCell ref="A1246:E1246"/>
    <mergeCell ref="A1251:E1251"/>
    <mergeCell ref="A1252:E1252"/>
    <mergeCell ref="A1253:E1253"/>
    <mergeCell ref="A1254:E1254"/>
    <mergeCell ref="A1255:E1255"/>
    <mergeCell ref="A1233:E1233"/>
    <mergeCell ref="A1234:E1234"/>
    <mergeCell ref="A1242:E1242"/>
    <mergeCell ref="A1243:E1243"/>
    <mergeCell ref="A1244:E1244"/>
    <mergeCell ref="A1245:E1245"/>
    <mergeCell ref="A1223:E1223"/>
    <mergeCell ref="A1224:E1224"/>
    <mergeCell ref="A1225:E1225"/>
    <mergeCell ref="A1230:E1230"/>
    <mergeCell ref="A1231:E1231"/>
    <mergeCell ref="A1232:E1232"/>
    <mergeCell ref="A1213:E1213"/>
    <mergeCell ref="A1214:E1214"/>
    <mergeCell ref="A1215:E1215"/>
    <mergeCell ref="A1216:E1216"/>
    <mergeCell ref="A1221:E1221"/>
    <mergeCell ref="A1222:E1222"/>
    <mergeCell ref="A1203:E1203"/>
    <mergeCell ref="A1204:E1204"/>
    <mergeCell ref="A1205:E1205"/>
    <mergeCell ref="A1206:E1206"/>
    <mergeCell ref="A1207:E1207"/>
    <mergeCell ref="A1212:E1212"/>
    <mergeCell ref="A1189:E1189"/>
    <mergeCell ref="A1194:E1194"/>
    <mergeCell ref="A1195:E1195"/>
    <mergeCell ref="A1196:E1196"/>
    <mergeCell ref="A1197:E1197"/>
    <mergeCell ref="A1198:E1198"/>
    <mergeCell ref="A1179:E1179"/>
    <mergeCell ref="A1180:E1180"/>
    <mergeCell ref="A1185:E1185"/>
    <mergeCell ref="A1186:E1186"/>
    <mergeCell ref="A1187:E1187"/>
    <mergeCell ref="A1188:E1188"/>
    <mergeCell ref="A1169:E1169"/>
    <mergeCell ref="A1170:E1170"/>
    <mergeCell ref="A1171:E1171"/>
    <mergeCell ref="A1176:E1176"/>
    <mergeCell ref="A1177:E1177"/>
    <mergeCell ref="A1178:E1178"/>
    <mergeCell ref="A1157:E1157"/>
    <mergeCell ref="A1158:E1158"/>
    <mergeCell ref="A1159:E1159"/>
    <mergeCell ref="A1160:E1160"/>
    <mergeCell ref="A1167:E1167"/>
    <mergeCell ref="A1168:E1168"/>
    <mergeCell ref="A1145:E1145"/>
    <mergeCell ref="A1146:E1146"/>
    <mergeCell ref="A1147:E1147"/>
    <mergeCell ref="A1148:E1148"/>
    <mergeCell ref="A1149:E1149"/>
    <mergeCell ref="A1156:E1156"/>
    <mergeCell ref="A1127:E1127"/>
    <mergeCell ref="A1134:E1134"/>
    <mergeCell ref="A1135:E1135"/>
    <mergeCell ref="A1136:E1136"/>
    <mergeCell ref="A1137:E1137"/>
    <mergeCell ref="A1138:E1138"/>
    <mergeCell ref="A1115:E1115"/>
    <mergeCell ref="A1116:E1116"/>
    <mergeCell ref="A1123:E1123"/>
    <mergeCell ref="A1124:E1124"/>
    <mergeCell ref="A1125:E1125"/>
    <mergeCell ref="A1126:E1126"/>
    <mergeCell ref="A1100:E1100"/>
    <mergeCell ref="A1101:E1101"/>
    <mergeCell ref="A1102:E1102"/>
    <mergeCell ref="A1112:E1112"/>
    <mergeCell ref="A1113:E1113"/>
    <mergeCell ref="A1114:E1114"/>
    <mergeCell ref="A1086:E1086"/>
    <mergeCell ref="A1087:E1087"/>
    <mergeCell ref="A1088:E1088"/>
    <mergeCell ref="A1089:E1089"/>
    <mergeCell ref="A1098:E1098"/>
    <mergeCell ref="A1099:E1099"/>
    <mergeCell ref="A1070:E1070"/>
    <mergeCell ref="A1071:E1071"/>
    <mergeCell ref="A1072:E1072"/>
    <mergeCell ref="A1073:E1073"/>
    <mergeCell ref="A1074:E1074"/>
    <mergeCell ref="A1085:E1085"/>
    <mergeCell ref="A1050:E1050"/>
    <mergeCell ref="A1058:E1058"/>
    <mergeCell ref="A1059:E1059"/>
    <mergeCell ref="A1060:E1060"/>
    <mergeCell ref="A1061:E1061"/>
    <mergeCell ref="A1062:E1062"/>
    <mergeCell ref="A1036:E1036"/>
    <mergeCell ref="A1037:E1037"/>
    <mergeCell ref="A1046:E1046"/>
    <mergeCell ref="A1047:E1047"/>
    <mergeCell ref="A1048:E1048"/>
    <mergeCell ref="A1049:E1049"/>
    <mergeCell ref="A1019:E1019"/>
    <mergeCell ref="A1020:E1020"/>
    <mergeCell ref="A1021:E1021"/>
    <mergeCell ref="A1033:E1033"/>
    <mergeCell ref="A1034:E1034"/>
    <mergeCell ref="A1035:E1035"/>
    <mergeCell ref="A1000:E1000"/>
    <mergeCell ref="A1001:E1001"/>
    <mergeCell ref="A1002:E1002"/>
    <mergeCell ref="A1003:E1003"/>
    <mergeCell ref="A1017:E1017"/>
    <mergeCell ref="A1018:E1018"/>
    <mergeCell ref="A985:E985"/>
    <mergeCell ref="A986:E986"/>
    <mergeCell ref="A987:E987"/>
    <mergeCell ref="A988:E988"/>
    <mergeCell ref="A989:E989"/>
    <mergeCell ref="A999:E999"/>
    <mergeCell ref="A971:E971"/>
    <mergeCell ref="A976:E976"/>
    <mergeCell ref="A977:E977"/>
    <mergeCell ref="A978:E978"/>
    <mergeCell ref="A979:E979"/>
    <mergeCell ref="A980:E980"/>
    <mergeCell ref="A961:E961"/>
    <mergeCell ref="A962:E962"/>
    <mergeCell ref="A967:E967"/>
    <mergeCell ref="A968:E968"/>
    <mergeCell ref="A969:E969"/>
    <mergeCell ref="A970:E970"/>
    <mergeCell ref="A951:E951"/>
    <mergeCell ref="A952:E952"/>
    <mergeCell ref="A953:E953"/>
    <mergeCell ref="A958:E958"/>
    <mergeCell ref="A959:E959"/>
    <mergeCell ref="A960:E960"/>
    <mergeCell ref="A941:E941"/>
    <mergeCell ref="A942:E942"/>
    <mergeCell ref="A943:E943"/>
    <mergeCell ref="A944:E944"/>
    <mergeCell ref="A949:E949"/>
    <mergeCell ref="A950:E950"/>
    <mergeCell ref="A931:E931"/>
    <mergeCell ref="A932:E932"/>
    <mergeCell ref="A933:E933"/>
    <mergeCell ref="A934:E934"/>
    <mergeCell ref="A935:E935"/>
    <mergeCell ref="A940:E940"/>
    <mergeCell ref="A917:E917"/>
    <mergeCell ref="A922:E922"/>
    <mergeCell ref="A923:E923"/>
    <mergeCell ref="A924:E924"/>
    <mergeCell ref="A925:E925"/>
    <mergeCell ref="A926:E926"/>
    <mergeCell ref="A907:E907"/>
    <mergeCell ref="A908:E908"/>
    <mergeCell ref="A913:E913"/>
    <mergeCell ref="A914:E914"/>
    <mergeCell ref="A915:E915"/>
    <mergeCell ref="A916:E916"/>
    <mergeCell ref="A897:E897"/>
    <mergeCell ref="A898:E898"/>
    <mergeCell ref="A899:E899"/>
    <mergeCell ref="A904:E904"/>
    <mergeCell ref="A905:E905"/>
    <mergeCell ref="A906:E906"/>
    <mergeCell ref="A887:E887"/>
    <mergeCell ref="A888:E888"/>
    <mergeCell ref="A889:E889"/>
    <mergeCell ref="A890:E890"/>
    <mergeCell ref="A895:E895"/>
    <mergeCell ref="A896:E896"/>
    <mergeCell ref="A877:E877"/>
    <mergeCell ref="A878:E878"/>
    <mergeCell ref="A879:E879"/>
    <mergeCell ref="A880:E880"/>
    <mergeCell ref="A881:E881"/>
    <mergeCell ref="A886:E886"/>
    <mergeCell ref="A863:E863"/>
    <mergeCell ref="A868:E868"/>
    <mergeCell ref="A869:E869"/>
    <mergeCell ref="A870:E870"/>
    <mergeCell ref="A871:E871"/>
    <mergeCell ref="A872:E872"/>
    <mergeCell ref="A853:E853"/>
    <mergeCell ref="A854:E854"/>
    <mergeCell ref="A859:E859"/>
    <mergeCell ref="A860:E860"/>
    <mergeCell ref="A861:E861"/>
    <mergeCell ref="A862:E862"/>
    <mergeCell ref="A843:E843"/>
    <mergeCell ref="A844:E844"/>
    <mergeCell ref="A845:E845"/>
    <mergeCell ref="A850:E850"/>
    <mergeCell ref="A851:E851"/>
    <mergeCell ref="A852:E852"/>
    <mergeCell ref="A833:E833"/>
    <mergeCell ref="A834:E834"/>
    <mergeCell ref="A835:E835"/>
    <mergeCell ref="A836:E836"/>
    <mergeCell ref="A841:E841"/>
    <mergeCell ref="A842:E842"/>
    <mergeCell ref="A823:E823"/>
    <mergeCell ref="A824:E824"/>
    <mergeCell ref="A825:E825"/>
    <mergeCell ref="A826:E826"/>
    <mergeCell ref="A827:E827"/>
    <mergeCell ref="A832:E832"/>
    <mergeCell ref="A807:E807"/>
    <mergeCell ref="A813:E813"/>
    <mergeCell ref="A814:E814"/>
    <mergeCell ref="A815:E815"/>
    <mergeCell ref="A816:E816"/>
    <mergeCell ref="A817:E817"/>
    <mergeCell ref="A797:E797"/>
    <mergeCell ref="A798:E798"/>
    <mergeCell ref="A803:E803"/>
    <mergeCell ref="A804:E804"/>
    <mergeCell ref="A805:E805"/>
    <mergeCell ref="A806:E806"/>
    <mergeCell ref="A787:E787"/>
    <mergeCell ref="A788:E788"/>
    <mergeCell ref="A789:E789"/>
    <mergeCell ref="A794:E794"/>
    <mergeCell ref="A795:E795"/>
    <mergeCell ref="A796:E796"/>
    <mergeCell ref="A777:E777"/>
    <mergeCell ref="A778:E778"/>
    <mergeCell ref="A779:E779"/>
    <mergeCell ref="A780:E780"/>
    <mergeCell ref="A785:E785"/>
    <mergeCell ref="A786:E786"/>
    <mergeCell ref="A767:E767"/>
    <mergeCell ref="A768:E768"/>
    <mergeCell ref="A769:E769"/>
    <mergeCell ref="A770:E770"/>
    <mergeCell ref="A771:E771"/>
    <mergeCell ref="A776:E776"/>
    <mergeCell ref="A753:E753"/>
    <mergeCell ref="A758:E758"/>
    <mergeCell ref="A759:E759"/>
    <mergeCell ref="A760:E760"/>
    <mergeCell ref="A761:E761"/>
    <mergeCell ref="A762:E762"/>
    <mergeCell ref="A743:E743"/>
    <mergeCell ref="A744:E744"/>
    <mergeCell ref="A749:E749"/>
    <mergeCell ref="A750:E750"/>
    <mergeCell ref="A751:E751"/>
    <mergeCell ref="A752:E752"/>
    <mergeCell ref="A733:E733"/>
    <mergeCell ref="A734:E734"/>
    <mergeCell ref="A735:E735"/>
    <mergeCell ref="A740:E740"/>
    <mergeCell ref="A741:E741"/>
    <mergeCell ref="A742:E742"/>
    <mergeCell ref="A723:E723"/>
    <mergeCell ref="A724:E724"/>
    <mergeCell ref="A725:E725"/>
    <mergeCell ref="A726:E726"/>
    <mergeCell ref="A731:E731"/>
    <mergeCell ref="A732:E732"/>
    <mergeCell ref="A713:E713"/>
    <mergeCell ref="A714:E714"/>
    <mergeCell ref="A715:E715"/>
    <mergeCell ref="A716:E716"/>
    <mergeCell ref="A717:E717"/>
    <mergeCell ref="A722:E722"/>
    <mergeCell ref="A693:E693"/>
    <mergeCell ref="A701:E701"/>
    <mergeCell ref="A702:E702"/>
    <mergeCell ref="A703:E703"/>
    <mergeCell ref="A704:E704"/>
    <mergeCell ref="A705:E705"/>
    <mergeCell ref="A683:E683"/>
    <mergeCell ref="A684:E684"/>
    <mergeCell ref="A689:E689"/>
    <mergeCell ref="A690:E690"/>
    <mergeCell ref="A691:E691"/>
    <mergeCell ref="A692:E692"/>
    <mergeCell ref="A673:E673"/>
    <mergeCell ref="A674:E674"/>
    <mergeCell ref="A675:E675"/>
    <mergeCell ref="A680:E680"/>
    <mergeCell ref="A681:E681"/>
    <mergeCell ref="A682:E682"/>
    <mergeCell ref="A663:E663"/>
    <mergeCell ref="A664:E664"/>
    <mergeCell ref="A665:E665"/>
    <mergeCell ref="A666:E666"/>
    <mergeCell ref="A671:E671"/>
    <mergeCell ref="A672:E672"/>
    <mergeCell ref="A649:E649"/>
    <mergeCell ref="A650:E650"/>
    <mergeCell ref="A651:E651"/>
    <mergeCell ref="A652:E652"/>
    <mergeCell ref="A653:E653"/>
    <mergeCell ref="A662:E662"/>
    <mergeCell ref="A632:E632"/>
    <mergeCell ref="A640:E640"/>
    <mergeCell ref="A641:E641"/>
    <mergeCell ref="A642:E642"/>
    <mergeCell ref="A643:E643"/>
    <mergeCell ref="A644:E644"/>
    <mergeCell ref="A619:E619"/>
    <mergeCell ref="A620:E620"/>
    <mergeCell ref="A628:E628"/>
    <mergeCell ref="A629:E629"/>
    <mergeCell ref="A630:E630"/>
    <mergeCell ref="A631:E631"/>
    <mergeCell ref="A606:E606"/>
    <mergeCell ref="A607:E607"/>
    <mergeCell ref="A608:E608"/>
    <mergeCell ref="A616:E616"/>
    <mergeCell ref="A617:E617"/>
    <mergeCell ref="A618:E618"/>
    <mergeCell ref="A592:E592"/>
    <mergeCell ref="A593:E593"/>
    <mergeCell ref="A594:E594"/>
    <mergeCell ref="A595:E595"/>
    <mergeCell ref="A604:E604"/>
    <mergeCell ref="A605:E605"/>
    <mergeCell ref="A580:E580"/>
    <mergeCell ref="A581:E581"/>
    <mergeCell ref="A582:E582"/>
    <mergeCell ref="A583:E583"/>
    <mergeCell ref="A584:E584"/>
    <mergeCell ref="A591:E591"/>
    <mergeCell ref="A559:E559"/>
    <mergeCell ref="A567:E567"/>
    <mergeCell ref="A568:E568"/>
    <mergeCell ref="A569:E569"/>
    <mergeCell ref="A570:E570"/>
    <mergeCell ref="A571:E571"/>
    <mergeCell ref="A549:E549"/>
    <mergeCell ref="A550:E550"/>
    <mergeCell ref="A555:E555"/>
    <mergeCell ref="A556:E556"/>
    <mergeCell ref="A557:E557"/>
    <mergeCell ref="A558:E558"/>
    <mergeCell ref="A539:E539"/>
    <mergeCell ref="A540:E540"/>
    <mergeCell ref="A541:E541"/>
    <mergeCell ref="A546:E546"/>
    <mergeCell ref="A547:E547"/>
    <mergeCell ref="A548:E548"/>
    <mergeCell ref="A529:E529"/>
    <mergeCell ref="A530:E530"/>
    <mergeCell ref="A531:E531"/>
    <mergeCell ref="A532:E532"/>
    <mergeCell ref="A537:E537"/>
    <mergeCell ref="A538:E538"/>
    <mergeCell ref="A519:E519"/>
    <mergeCell ref="A520:E520"/>
    <mergeCell ref="A521:E521"/>
    <mergeCell ref="A522:E522"/>
    <mergeCell ref="A523:E523"/>
    <mergeCell ref="A528:E528"/>
    <mergeCell ref="A499:E499"/>
    <mergeCell ref="A507:E507"/>
    <mergeCell ref="A508:E508"/>
    <mergeCell ref="A509:E509"/>
    <mergeCell ref="A510:E510"/>
    <mergeCell ref="A511:E511"/>
    <mergeCell ref="A486:E486"/>
    <mergeCell ref="A487:E487"/>
    <mergeCell ref="A495:E495"/>
    <mergeCell ref="A496:E496"/>
    <mergeCell ref="A497:E497"/>
    <mergeCell ref="A498:E498"/>
    <mergeCell ref="A476:E476"/>
    <mergeCell ref="A477:E477"/>
    <mergeCell ref="A478:E478"/>
    <mergeCell ref="A483:E483"/>
    <mergeCell ref="A484:E484"/>
    <mergeCell ref="A485:E485"/>
    <mergeCell ref="A466:E466"/>
    <mergeCell ref="A467:E467"/>
    <mergeCell ref="A468:E468"/>
    <mergeCell ref="A469:E469"/>
    <mergeCell ref="A474:E474"/>
    <mergeCell ref="A475:E475"/>
    <mergeCell ref="A456:E456"/>
    <mergeCell ref="A457:E457"/>
    <mergeCell ref="A458:E458"/>
    <mergeCell ref="A459:E459"/>
    <mergeCell ref="A460:E460"/>
    <mergeCell ref="A465:E465"/>
    <mergeCell ref="A442:E442"/>
    <mergeCell ref="A447:E447"/>
    <mergeCell ref="A448:E448"/>
    <mergeCell ref="A449:E449"/>
    <mergeCell ref="A450:E450"/>
    <mergeCell ref="A451:E451"/>
    <mergeCell ref="A432:E432"/>
    <mergeCell ref="A433:E433"/>
    <mergeCell ref="A438:E438"/>
    <mergeCell ref="A439:E439"/>
    <mergeCell ref="A440:E440"/>
    <mergeCell ref="A441:E441"/>
    <mergeCell ref="A422:E422"/>
    <mergeCell ref="A423:E423"/>
    <mergeCell ref="A424:E424"/>
    <mergeCell ref="A429:E429"/>
    <mergeCell ref="A430:E430"/>
    <mergeCell ref="A431:E431"/>
    <mergeCell ref="A409:E409"/>
    <mergeCell ref="A410:E410"/>
    <mergeCell ref="A411:E411"/>
    <mergeCell ref="A412:E412"/>
    <mergeCell ref="A420:E420"/>
    <mergeCell ref="A421:E421"/>
    <mergeCell ref="A396:E396"/>
    <mergeCell ref="A397:E397"/>
    <mergeCell ref="A398:E398"/>
    <mergeCell ref="A399:E399"/>
    <mergeCell ref="A400:E400"/>
    <mergeCell ref="A408:E408"/>
    <mergeCell ref="A379:E379"/>
    <mergeCell ref="A384:E384"/>
    <mergeCell ref="A385:E385"/>
    <mergeCell ref="A386:E386"/>
    <mergeCell ref="A387:E387"/>
    <mergeCell ref="A388:E388"/>
    <mergeCell ref="A369:E369"/>
    <mergeCell ref="A370:F370"/>
    <mergeCell ref="A375:E375"/>
    <mergeCell ref="A376:E376"/>
    <mergeCell ref="A377:E377"/>
    <mergeCell ref="A378:E378"/>
    <mergeCell ref="A359:E359"/>
    <mergeCell ref="A360:E360"/>
    <mergeCell ref="A365:E365"/>
    <mergeCell ref="A366:E366"/>
    <mergeCell ref="A367:E367"/>
    <mergeCell ref="A368:E368"/>
    <mergeCell ref="A349:E349"/>
    <mergeCell ref="A350:E350"/>
    <mergeCell ref="A351:E351"/>
    <mergeCell ref="A356:E356"/>
    <mergeCell ref="A357:E357"/>
    <mergeCell ref="A358:E358"/>
    <mergeCell ref="A339:E339"/>
    <mergeCell ref="A340:E340"/>
    <mergeCell ref="A341:E341"/>
    <mergeCell ref="A342:E342"/>
    <mergeCell ref="A347:E347"/>
    <mergeCell ref="A348:E348"/>
    <mergeCell ref="A322:E322"/>
    <mergeCell ref="A323:E323"/>
    <mergeCell ref="A324:E324"/>
    <mergeCell ref="A325:E325"/>
    <mergeCell ref="A326:E326"/>
    <mergeCell ref="A338:E338"/>
    <mergeCell ref="A304:E304"/>
    <mergeCell ref="A307:E307"/>
    <mergeCell ref="A308:E308"/>
    <mergeCell ref="A309:E309"/>
    <mergeCell ref="A310:E310"/>
    <mergeCell ref="A311:E311"/>
    <mergeCell ref="A294:E294"/>
    <mergeCell ref="A295:E295"/>
    <mergeCell ref="A300:E300"/>
    <mergeCell ref="A301:E301"/>
    <mergeCell ref="A302:E302"/>
    <mergeCell ref="A303:E303"/>
    <mergeCell ref="A284:E284"/>
    <mergeCell ref="A285:E285"/>
    <mergeCell ref="A286:E286"/>
    <mergeCell ref="A291:E291"/>
    <mergeCell ref="A292:E292"/>
    <mergeCell ref="A293:E293"/>
    <mergeCell ref="A274:E274"/>
    <mergeCell ref="A275:E275"/>
    <mergeCell ref="A276:E276"/>
    <mergeCell ref="A277:E277"/>
    <mergeCell ref="A282:E282"/>
    <mergeCell ref="A283:E283"/>
    <mergeCell ref="A264:E264"/>
    <mergeCell ref="A265:E265"/>
    <mergeCell ref="A266:E266"/>
    <mergeCell ref="A267:E267"/>
    <mergeCell ref="A268:E268"/>
    <mergeCell ref="A273:E273"/>
    <mergeCell ref="A248:E248"/>
    <mergeCell ref="A254:E254"/>
    <mergeCell ref="A255:E255"/>
    <mergeCell ref="A256:E256"/>
    <mergeCell ref="A257:E257"/>
    <mergeCell ref="A258:E258"/>
    <mergeCell ref="A237:E237"/>
    <mergeCell ref="A238:E238"/>
    <mergeCell ref="A244:E244"/>
    <mergeCell ref="A245:E245"/>
    <mergeCell ref="A246:E246"/>
    <mergeCell ref="A247:E247"/>
    <mergeCell ref="A227:E227"/>
    <mergeCell ref="A228:E228"/>
    <mergeCell ref="A229:E229"/>
    <mergeCell ref="A234:E234"/>
    <mergeCell ref="A235:E235"/>
    <mergeCell ref="A236:E236"/>
    <mergeCell ref="A216:E216"/>
    <mergeCell ref="A217:E217"/>
    <mergeCell ref="A218:E218"/>
    <mergeCell ref="A219:E219"/>
    <mergeCell ref="A225:E225"/>
    <mergeCell ref="A226:E226"/>
    <mergeCell ref="A205:E205"/>
    <mergeCell ref="A206:E206"/>
    <mergeCell ref="A207:E207"/>
    <mergeCell ref="A208:E208"/>
    <mergeCell ref="A209:E209"/>
    <mergeCell ref="A215:E215"/>
    <mergeCell ref="A189:E189"/>
    <mergeCell ref="A195:E195"/>
    <mergeCell ref="A196:E196"/>
    <mergeCell ref="A197:E197"/>
    <mergeCell ref="A198:E198"/>
    <mergeCell ref="A199:E199"/>
    <mergeCell ref="A178:E178"/>
    <mergeCell ref="A179:E179"/>
    <mergeCell ref="A185:E185"/>
    <mergeCell ref="A186:E186"/>
    <mergeCell ref="A187:E187"/>
    <mergeCell ref="A188:E188"/>
    <mergeCell ref="A167:E167"/>
    <mergeCell ref="A168:E168"/>
    <mergeCell ref="A169:E169"/>
    <mergeCell ref="A175:E175"/>
    <mergeCell ref="A176:E176"/>
    <mergeCell ref="A177:E177"/>
    <mergeCell ref="A157:E157"/>
    <mergeCell ref="A158:E158"/>
    <mergeCell ref="A159:E159"/>
    <mergeCell ref="A160:E160"/>
    <mergeCell ref="A165:E165"/>
    <mergeCell ref="A166:E166"/>
    <mergeCell ref="A147:E147"/>
    <mergeCell ref="A148:E148"/>
    <mergeCell ref="A149:E149"/>
    <mergeCell ref="A150:E150"/>
    <mergeCell ref="A151:E151"/>
    <mergeCell ref="A156:E156"/>
    <mergeCell ref="A131:E131"/>
    <mergeCell ref="A136:E136"/>
    <mergeCell ref="A137:E137"/>
    <mergeCell ref="A138:E138"/>
    <mergeCell ref="A139:E139"/>
    <mergeCell ref="A140:E140"/>
    <mergeCell ref="A120:E120"/>
    <mergeCell ref="A121:E121"/>
    <mergeCell ref="A127:E127"/>
    <mergeCell ref="A128:E128"/>
    <mergeCell ref="A129:E129"/>
    <mergeCell ref="A130:E130"/>
    <mergeCell ref="A108:E108"/>
    <mergeCell ref="A109:E109"/>
    <mergeCell ref="A110:E110"/>
    <mergeCell ref="A117:E117"/>
    <mergeCell ref="A118:E118"/>
    <mergeCell ref="A119:E119"/>
    <mergeCell ref="A97:E97"/>
    <mergeCell ref="A98:E98"/>
    <mergeCell ref="A99:E99"/>
    <mergeCell ref="A100:E100"/>
    <mergeCell ref="A106:E106"/>
    <mergeCell ref="A107:E107"/>
    <mergeCell ref="A86:E86"/>
    <mergeCell ref="A87:E87"/>
    <mergeCell ref="A88:E88"/>
    <mergeCell ref="A89:E89"/>
    <mergeCell ref="A90:E90"/>
    <mergeCell ref="A96:E96"/>
    <mergeCell ref="A72:E72"/>
    <mergeCell ref="A75:E75"/>
    <mergeCell ref="A76:E76"/>
    <mergeCell ref="A77:E77"/>
    <mergeCell ref="A78:E78"/>
    <mergeCell ref="A79:E79"/>
    <mergeCell ref="A64:E64"/>
    <mergeCell ref="A65:E65"/>
    <mergeCell ref="A68:E68"/>
    <mergeCell ref="A69:E69"/>
    <mergeCell ref="A70:E70"/>
    <mergeCell ref="A71:E71"/>
    <mergeCell ref="A55:E55"/>
    <mergeCell ref="A56:E56"/>
    <mergeCell ref="A57:E57"/>
    <mergeCell ref="A61:E61"/>
    <mergeCell ref="A62:E62"/>
    <mergeCell ref="A63:E63"/>
    <mergeCell ref="A47:E47"/>
    <mergeCell ref="A48:E48"/>
    <mergeCell ref="A49:E49"/>
    <mergeCell ref="A50:E50"/>
    <mergeCell ref="A53:E53"/>
    <mergeCell ref="A54:E54"/>
    <mergeCell ref="A39:E39"/>
    <mergeCell ref="A40:E40"/>
    <mergeCell ref="A41:E41"/>
    <mergeCell ref="A42:E42"/>
    <mergeCell ref="A43:E43"/>
    <mergeCell ref="A46:E46"/>
    <mergeCell ref="A28:E28"/>
    <mergeCell ref="A31:E31"/>
    <mergeCell ref="A32:E32"/>
    <mergeCell ref="A33:E33"/>
    <mergeCell ref="A34:E34"/>
    <mergeCell ref="A35:E35"/>
    <mergeCell ref="A16:E16"/>
    <mergeCell ref="A17:E17"/>
    <mergeCell ref="A24:E24"/>
    <mergeCell ref="A25:E25"/>
    <mergeCell ref="A26:E26"/>
    <mergeCell ref="A27:E27"/>
    <mergeCell ref="A1:F1"/>
    <mergeCell ref="A2:E2"/>
    <mergeCell ref="A3:F3"/>
    <mergeCell ref="A13:E13"/>
    <mergeCell ref="A14:E14"/>
    <mergeCell ref="A15:E15"/>
  </mergeCells>
  <printOptions horizontalCentered="1"/>
  <pageMargins left="0.78740157480314998" right="0.78740157480314998" top="1.417322834645669" bottom="1.2204724409448819" header="0.98425196850393692" footer="0.78740157480314998"/>
  <pageSetup paperSize="0" scale="70" fitToWidth="0" fitToHeight="0" pageOrder="overThenDown" orientation="portrait" horizontalDpi="0" verticalDpi="0" copies="0"/>
  <headerFooter alignWithMargins="0">
    <oddHeader xml:space="preserve">&amp;C&amp;20MS ENGENHARIA LTDA - EPP
</oddHeader>
    <oddFooter>&amp;LCNPJ - 11.347.955/0001-36
END. - AV. 7 DE SETEMBRO, 1251 - APTO 1007 - CENTRO - MANAUS/AM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Z184"/>
  <sheetViews>
    <sheetView workbookViewId="0"/>
  </sheetViews>
  <sheetFormatPr defaultRowHeight="11.25"/>
  <cols>
    <col min="1" max="1" width="7.1640625" style="130" customWidth="1"/>
    <col min="2" max="2" width="45.83203125" style="130" customWidth="1"/>
    <col min="3" max="3" width="8.1640625" style="150" customWidth="1"/>
    <col min="4" max="4" width="14.83203125" style="150" customWidth="1"/>
    <col min="5" max="9" width="16" style="150" customWidth="1"/>
    <col min="10" max="10" width="16.6640625" style="146" customWidth="1"/>
    <col min="11" max="11" width="15.5" style="40" customWidth="1"/>
    <col min="12" max="19" width="13.1640625" style="40" customWidth="1"/>
    <col min="20" max="24" width="13.1640625" style="129" customWidth="1"/>
    <col min="25" max="260" width="13.1640625" style="130" customWidth="1"/>
    <col min="261" max="1024" width="13.1640625" customWidth="1"/>
    <col min="1025" max="1025" width="9.33203125" customWidth="1"/>
  </cols>
  <sheetData>
    <row r="1" spans="1:11" ht="12.75">
      <c r="A1" s="151" t="s">
        <v>812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1" ht="12.75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1" ht="12.75" customHeight="1">
      <c r="A3" s="152" t="s">
        <v>1</v>
      </c>
      <c r="B3" s="152" t="s">
        <v>813</v>
      </c>
      <c r="C3" s="152"/>
      <c r="D3" s="153" t="s">
        <v>814</v>
      </c>
      <c r="E3" s="153"/>
      <c r="F3" s="153"/>
      <c r="G3" s="153"/>
      <c r="H3" s="153"/>
      <c r="I3" s="153"/>
      <c r="J3" s="154" t="s">
        <v>815</v>
      </c>
    </row>
    <row r="4" spans="1:11" ht="12.75">
      <c r="A4" s="152"/>
      <c r="B4" s="152"/>
      <c r="C4" s="152"/>
      <c r="D4" s="42">
        <v>1</v>
      </c>
      <c r="E4" s="42">
        <v>2</v>
      </c>
      <c r="F4" s="42">
        <v>3</v>
      </c>
      <c r="G4" s="42">
        <v>4</v>
      </c>
      <c r="H4" s="42">
        <v>5</v>
      </c>
      <c r="I4" s="42">
        <v>6</v>
      </c>
      <c r="J4" s="154"/>
    </row>
    <row r="5" spans="1:11" ht="12.75">
      <c r="A5" s="155" t="s">
        <v>816</v>
      </c>
      <c r="B5" s="156" t="s">
        <v>817</v>
      </c>
      <c r="C5" s="157">
        <f>PRODUCT(J6/J53)</f>
        <v>4.0045322358556292E-3</v>
      </c>
      <c r="D5" s="131">
        <v>1</v>
      </c>
      <c r="E5" s="131"/>
      <c r="F5" s="131"/>
      <c r="G5" s="131"/>
      <c r="H5" s="131"/>
      <c r="I5" s="132"/>
      <c r="J5" s="133"/>
      <c r="K5" s="158">
        <f>SUM(D6)</f>
        <v>1903.98</v>
      </c>
    </row>
    <row r="6" spans="1:11" ht="12.75">
      <c r="A6" s="155"/>
      <c r="B6" s="156"/>
      <c r="C6" s="157"/>
      <c r="D6" s="134">
        <f>PRODUCT(J6*1)</f>
        <v>1903.98</v>
      </c>
      <c r="E6" s="134"/>
      <c r="F6" s="134"/>
      <c r="G6" s="134"/>
      <c r="H6" s="134"/>
      <c r="I6" s="135"/>
      <c r="J6" s="133">
        <v>1903.98</v>
      </c>
      <c r="K6" s="158"/>
    </row>
    <row r="7" spans="1:11" ht="12.75">
      <c r="A7" s="155"/>
      <c r="B7" s="156"/>
      <c r="C7" s="157"/>
      <c r="D7" s="136"/>
      <c r="E7" s="49"/>
      <c r="F7" s="49"/>
      <c r="G7" s="49"/>
      <c r="H7" s="49"/>
      <c r="I7" s="137"/>
      <c r="J7" s="133"/>
      <c r="K7" s="158"/>
    </row>
    <row r="8" spans="1:11" ht="12.75">
      <c r="A8" s="155" t="s">
        <v>818</v>
      </c>
      <c r="B8" s="156" t="s">
        <v>819</v>
      </c>
      <c r="C8" s="157">
        <f>PRODUCT(J9/J53)</f>
        <v>1.6453037490639516E-3</v>
      </c>
      <c r="D8" s="131">
        <v>0.5</v>
      </c>
      <c r="E8" s="131">
        <v>0.5</v>
      </c>
      <c r="F8" s="131"/>
      <c r="G8" s="131"/>
      <c r="H8" s="131"/>
      <c r="I8" s="132"/>
      <c r="J8" s="133"/>
      <c r="K8" s="158">
        <f>SUM(D9:E9)</f>
        <v>782.27</v>
      </c>
    </row>
    <row r="9" spans="1:11" ht="12.75">
      <c r="A9" s="155"/>
      <c r="B9" s="156"/>
      <c r="C9" s="157"/>
      <c r="D9" s="134">
        <f>PRODUCT(J9*0.5)</f>
        <v>391.13499999999999</v>
      </c>
      <c r="E9" s="134">
        <f>PRODUCT(J9*0.5)</f>
        <v>391.13499999999999</v>
      </c>
      <c r="F9" s="134"/>
      <c r="G9" s="134"/>
      <c r="H9" s="134"/>
      <c r="I9" s="135"/>
      <c r="J9" s="133">
        <v>782.27</v>
      </c>
      <c r="K9" s="158"/>
    </row>
    <row r="10" spans="1:11" ht="12.75">
      <c r="A10" s="155"/>
      <c r="B10" s="156"/>
      <c r="C10" s="157"/>
      <c r="D10" s="136"/>
      <c r="E10" s="136"/>
      <c r="F10" s="49"/>
      <c r="G10" s="49"/>
      <c r="H10" s="49"/>
      <c r="I10" s="137"/>
      <c r="J10" s="133"/>
      <c r="K10" s="158"/>
    </row>
    <row r="11" spans="1:11" ht="12.75">
      <c r="A11" s="155" t="s">
        <v>820</v>
      </c>
      <c r="B11" s="156" t="s">
        <v>821</v>
      </c>
      <c r="C11" s="157">
        <f>PRODUCT(J12/J53)</f>
        <v>3.6087440048115466E-4</v>
      </c>
      <c r="D11" s="131">
        <v>1</v>
      </c>
      <c r="E11" s="131"/>
      <c r="F11" s="131"/>
      <c r="G11" s="131"/>
      <c r="H11" s="131"/>
      <c r="I11" s="132"/>
      <c r="J11" s="133"/>
      <c r="K11" s="158">
        <f>SUM(D12)</f>
        <v>171.58</v>
      </c>
    </row>
    <row r="12" spans="1:11" ht="12.75">
      <c r="A12" s="155"/>
      <c r="B12" s="156"/>
      <c r="C12" s="157"/>
      <c r="D12" s="134">
        <f>PRODUCT(J12*1)</f>
        <v>171.58</v>
      </c>
      <c r="E12" s="134"/>
      <c r="F12" s="134"/>
      <c r="G12" s="134"/>
      <c r="H12" s="134"/>
      <c r="I12" s="135"/>
      <c r="J12" s="133">
        <v>171.58</v>
      </c>
      <c r="K12" s="158"/>
    </row>
    <row r="13" spans="1:11" ht="12.75">
      <c r="A13" s="155"/>
      <c r="B13" s="156"/>
      <c r="C13" s="157"/>
      <c r="D13" s="136"/>
      <c r="E13" s="49"/>
      <c r="F13" s="49"/>
      <c r="G13" s="49"/>
      <c r="H13" s="49"/>
      <c r="I13" s="137"/>
      <c r="J13" s="133"/>
      <c r="K13" s="158"/>
    </row>
    <row r="14" spans="1:11" ht="12.75">
      <c r="A14" s="155" t="s">
        <v>822</v>
      </c>
      <c r="B14" s="156" t="s">
        <v>823</v>
      </c>
      <c r="C14" s="157">
        <f>PRODUCT(J15/J53)</f>
        <v>4.9698575860644849E-2</v>
      </c>
      <c r="D14" s="131">
        <v>0.1</v>
      </c>
      <c r="E14" s="131">
        <v>0.5</v>
      </c>
      <c r="F14" s="131">
        <v>0.4</v>
      </c>
      <c r="G14" s="131"/>
      <c r="H14" s="131"/>
      <c r="I14" s="132"/>
      <c r="J14" s="133"/>
      <c r="K14" s="158">
        <f>SUM(D15:F15)</f>
        <v>23629.5</v>
      </c>
    </row>
    <row r="15" spans="1:11" ht="12.75">
      <c r="A15" s="155"/>
      <c r="B15" s="156"/>
      <c r="C15" s="157"/>
      <c r="D15" s="134">
        <f>PRODUCT(J15*0.1)</f>
        <v>2362.9500000000003</v>
      </c>
      <c r="E15" s="134">
        <f>PRODUCT(J15*0.5)</f>
        <v>11814.75</v>
      </c>
      <c r="F15" s="134">
        <f>PRODUCT(J15*0.4)</f>
        <v>9451.8000000000011</v>
      </c>
      <c r="G15" s="134"/>
      <c r="H15" s="134"/>
      <c r="I15" s="135"/>
      <c r="J15" s="133">
        <v>23629.5</v>
      </c>
      <c r="K15" s="158"/>
    </row>
    <row r="16" spans="1:11" ht="12.75">
      <c r="A16" s="155"/>
      <c r="B16" s="156"/>
      <c r="C16" s="157"/>
      <c r="D16" s="136"/>
      <c r="E16" s="136"/>
      <c r="F16" s="136"/>
      <c r="G16" s="49"/>
      <c r="H16" s="49"/>
      <c r="I16" s="137"/>
      <c r="J16" s="133"/>
      <c r="K16" s="158"/>
    </row>
    <row r="17" spans="1:11" ht="12.75">
      <c r="A17" s="155" t="s">
        <v>824</v>
      </c>
      <c r="B17" s="156" t="s">
        <v>825</v>
      </c>
      <c r="C17" s="157">
        <f>PRODUCT(J18/J53)</f>
        <v>1.115435892444201E-2</v>
      </c>
      <c r="D17" s="131"/>
      <c r="E17" s="131">
        <v>0.4</v>
      </c>
      <c r="F17" s="131">
        <v>0.6</v>
      </c>
      <c r="G17" s="131"/>
      <c r="H17" s="131"/>
      <c r="I17" s="132"/>
      <c r="J17" s="133"/>
      <c r="K17" s="158">
        <f>SUM(E18:F18)</f>
        <v>5303.41</v>
      </c>
    </row>
    <row r="18" spans="1:11" ht="12.75">
      <c r="A18" s="155"/>
      <c r="B18" s="156"/>
      <c r="C18" s="157"/>
      <c r="D18" s="134"/>
      <c r="E18" s="134">
        <f>PRODUCT(J18*0.4)</f>
        <v>2121.364</v>
      </c>
      <c r="F18" s="134">
        <f>PRODUCT(J18*0.6)</f>
        <v>3182.0459999999998</v>
      </c>
      <c r="G18" s="134"/>
      <c r="H18" s="134"/>
      <c r="I18" s="135"/>
      <c r="J18" s="133">
        <v>5303.41</v>
      </c>
      <c r="K18" s="158"/>
    </row>
    <row r="19" spans="1:11" ht="12.75">
      <c r="A19" s="155"/>
      <c r="B19" s="156"/>
      <c r="C19" s="157"/>
      <c r="D19" s="49"/>
      <c r="E19" s="136"/>
      <c r="F19" s="136"/>
      <c r="G19" s="49"/>
      <c r="H19" s="49"/>
      <c r="I19" s="137"/>
      <c r="J19" s="133"/>
      <c r="K19" s="158"/>
    </row>
    <row r="20" spans="1:11" ht="12.75">
      <c r="A20" s="155" t="s">
        <v>826</v>
      </c>
      <c r="B20" s="156" t="s">
        <v>827</v>
      </c>
      <c r="C20" s="157">
        <f>PRODUCT(J21/J53)</f>
        <v>1.4134338492700106E-2</v>
      </c>
      <c r="D20" s="131"/>
      <c r="E20" s="131">
        <v>0.4</v>
      </c>
      <c r="F20" s="131">
        <v>0.6</v>
      </c>
      <c r="G20" s="131"/>
      <c r="H20" s="131"/>
      <c r="I20" s="132"/>
      <c r="J20" s="133"/>
      <c r="K20" s="158">
        <f>SUM(E21:F22)</f>
        <v>6720.26</v>
      </c>
    </row>
    <row r="21" spans="1:11" ht="12.75">
      <c r="A21" s="155"/>
      <c r="B21" s="156"/>
      <c r="C21" s="157"/>
      <c r="D21" s="134"/>
      <c r="E21" s="134">
        <f>PRODUCT(J21*0.4)</f>
        <v>2688.1040000000003</v>
      </c>
      <c r="F21" s="134">
        <f>PRODUCT(J21*0.6)</f>
        <v>4032.1559999999999</v>
      </c>
      <c r="G21" s="134"/>
      <c r="H21" s="134"/>
      <c r="I21" s="135"/>
      <c r="J21" s="133">
        <v>6720.26</v>
      </c>
      <c r="K21" s="158"/>
    </row>
    <row r="22" spans="1:11" ht="12.75">
      <c r="A22" s="155"/>
      <c r="B22" s="156"/>
      <c r="C22" s="157"/>
      <c r="D22" s="49"/>
      <c r="E22" s="136"/>
      <c r="F22" s="136"/>
      <c r="G22" s="49"/>
      <c r="H22" s="49"/>
      <c r="I22" s="137"/>
      <c r="J22" s="133"/>
      <c r="K22" s="158"/>
    </row>
    <row r="23" spans="1:11" ht="12.75">
      <c r="A23" s="155" t="s">
        <v>828</v>
      </c>
      <c r="B23" s="156" t="s">
        <v>829</v>
      </c>
      <c r="C23" s="157">
        <f>PRODUCT(J24/J53)</f>
        <v>6.2659809646430586E-4</v>
      </c>
      <c r="D23" s="131"/>
      <c r="E23" s="131"/>
      <c r="F23" s="131">
        <v>1</v>
      </c>
      <c r="G23" s="131"/>
      <c r="H23" s="131"/>
      <c r="I23" s="132"/>
      <c r="J23" s="133"/>
      <c r="K23" s="158">
        <f>SUM(F24)</f>
        <v>297.92</v>
      </c>
    </row>
    <row r="24" spans="1:11" ht="12.75">
      <c r="A24" s="155"/>
      <c r="B24" s="156"/>
      <c r="C24" s="157"/>
      <c r="D24" s="134"/>
      <c r="E24" s="134"/>
      <c r="F24" s="134">
        <f>PRODUCT(J24*1)</f>
        <v>297.92</v>
      </c>
      <c r="G24" s="134"/>
      <c r="H24" s="134"/>
      <c r="I24" s="135"/>
      <c r="J24" s="133">
        <v>297.92</v>
      </c>
      <c r="K24" s="158"/>
    </row>
    <row r="25" spans="1:11" ht="12.75">
      <c r="A25" s="155"/>
      <c r="B25" s="156"/>
      <c r="C25" s="157"/>
      <c r="D25" s="49"/>
      <c r="E25" s="49"/>
      <c r="F25" s="136"/>
      <c r="G25" s="49"/>
      <c r="H25" s="49"/>
      <c r="I25" s="137"/>
      <c r="J25" s="133"/>
      <c r="K25" s="158"/>
    </row>
    <row r="26" spans="1:11" ht="12.75">
      <c r="A26" s="155" t="s">
        <v>830</v>
      </c>
      <c r="B26" s="156" t="s">
        <v>831</v>
      </c>
      <c r="C26" s="157">
        <f>PRODUCT(J27/J53)</f>
        <v>1.0848736712448092E-3</v>
      </c>
      <c r="D26" s="131"/>
      <c r="E26" s="131">
        <v>1</v>
      </c>
      <c r="F26" s="131"/>
      <c r="G26" s="131"/>
      <c r="H26" s="131"/>
      <c r="I26" s="132"/>
      <c r="J26" s="133"/>
      <c r="K26" s="158">
        <f>SUM(E27)</f>
        <v>515.80999999999995</v>
      </c>
    </row>
    <row r="27" spans="1:11" ht="12.75">
      <c r="A27" s="155"/>
      <c r="B27" s="156"/>
      <c r="C27" s="157"/>
      <c r="D27" s="134"/>
      <c r="E27" s="134">
        <f>PRODUCT(J27*1)</f>
        <v>515.80999999999995</v>
      </c>
      <c r="F27" s="134"/>
      <c r="G27" s="134"/>
      <c r="H27" s="134"/>
      <c r="I27" s="135"/>
      <c r="J27" s="133">
        <v>515.80999999999995</v>
      </c>
      <c r="K27" s="158"/>
    </row>
    <row r="28" spans="1:11" ht="12.75">
      <c r="A28" s="155"/>
      <c r="B28" s="156"/>
      <c r="C28" s="157"/>
      <c r="D28" s="49"/>
      <c r="E28" s="136"/>
      <c r="F28" s="49"/>
      <c r="G28" s="49"/>
      <c r="H28" s="49"/>
      <c r="I28" s="137"/>
      <c r="J28" s="133"/>
      <c r="K28" s="158"/>
    </row>
    <row r="29" spans="1:11" ht="12.75">
      <c r="A29" s="155" t="s">
        <v>832</v>
      </c>
      <c r="B29" s="156" t="s">
        <v>833</v>
      </c>
      <c r="C29" s="157">
        <f>PRODUCT(J30/J53)</f>
        <v>9.8425453545381708E-3</v>
      </c>
      <c r="D29" s="131"/>
      <c r="E29" s="131">
        <v>0.4</v>
      </c>
      <c r="F29" s="131">
        <v>0.6</v>
      </c>
      <c r="G29" s="131"/>
      <c r="H29" s="131"/>
      <c r="I29" s="132"/>
      <c r="J29" s="133"/>
      <c r="K29" s="158">
        <f>SUM(E30:F30)</f>
        <v>4679.7</v>
      </c>
    </row>
    <row r="30" spans="1:11" ht="12.75">
      <c r="A30" s="155"/>
      <c r="B30" s="156"/>
      <c r="C30" s="157"/>
      <c r="D30" s="134"/>
      <c r="E30" s="134">
        <f>PRODUCT(J30*0.4)</f>
        <v>1871.88</v>
      </c>
      <c r="F30" s="134">
        <f>PRODUCT(J30*0.6)</f>
        <v>2807.8199999999997</v>
      </c>
      <c r="G30" s="134"/>
      <c r="H30" s="134"/>
      <c r="I30" s="135"/>
      <c r="J30" s="133">
        <v>4679.7</v>
      </c>
      <c r="K30" s="158"/>
    </row>
    <row r="31" spans="1:11" ht="12.75">
      <c r="A31" s="155"/>
      <c r="B31" s="156"/>
      <c r="C31" s="157"/>
      <c r="D31" s="49"/>
      <c r="E31" s="136"/>
      <c r="F31" s="136"/>
      <c r="G31" s="49"/>
      <c r="H31" s="49"/>
      <c r="I31" s="137"/>
      <c r="J31" s="133"/>
      <c r="K31" s="158"/>
    </row>
    <row r="32" spans="1:11" ht="12.75">
      <c r="A32" s="155" t="s">
        <v>834</v>
      </c>
      <c r="B32" s="156" t="s">
        <v>835</v>
      </c>
      <c r="C32" s="157">
        <f>PRODUCT(J33/J53)</f>
        <v>0.35490295763892316</v>
      </c>
      <c r="D32" s="131"/>
      <c r="E32" s="131">
        <v>0.15</v>
      </c>
      <c r="F32" s="131">
        <v>0.15</v>
      </c>
      <c r="G32" s="131">
        <v>0.15</v>
      </c>
      <c r="H32" s="131">
        <v>0.45</v>
      </c>
      <c r="I32" s="132">
        <v>0.1</v>
      </c>
      <c r="J32" s="133"/>
      <c r="K32" s="158">
        <f>SUM(E33:I33)</f>
        <v>168740.84</v>
      </c>
    </row>
    <row r="33" spans="1:11" ht="12.75">
      <c r="A33" s="155"/>
      <c r="B33" s="156"/>
      <c r="C33" s="157"/>
      <c r="D33" s="134"/>
      <c r="E33" s="134">
        <f>PRODUCT(J33*0.15)</f>
        <v>25311.126</v>
      </c>
      <c r="F33" s="134">
        <f>PRODUCT(J33*0.15)</f>
        <v>25311.126</v>
      </c>
      <c r="G33" s="134">
        <f>PRODUCT(J33*0.15)</f>
        <v>25311.126</v>
      </c>
      <c r="H33" s="134">
        <f>PRODUCT(J33*0.45)</f>
        <v>75933.377999999997</v>
      </c>
      <c r="I33" s="135">
        <f>PRODUCT(J33*0.1)</f>
        <v>16874.083999999999</v>
      </c>
      <c r="J33" s="133">
        <v>168740.84</v>
      </c>
      <c r="K33" s="158"/>
    </row>
    <row r="34" spans="1:11" ht="12.75">
      <c r="A34" s="155"/>
      <c r="B34" s="156"/>
      <c r="C34" s="157"/>
      <c r="D34" s="49"/>
      <c r="E34" s="136"/>
      <c r="F34" s="136"/>
      <c r="G34" s="136"/>
      <c r="H34" s="136"/>
      <c r="I34" s="138"/>
      <c r="J34" s="133"/>
      <c r="K34" s="158"/>
    </row>
    <row r="35" spans="1:11" ht="12.75">
      <c r="A35" s="155" t="s">
        <v>836</v>
      </c>
      <c r="B35" s="156" t="s">
        <v>837</v>
      </c>
      <c r="C35" s="157">
        <f>PRODUCT(J36/J53)</f>
        <v>2.2660548305303697E-3</v>
      </c>
      <c r="D35" s="131"/>
      <c r="E35" s="131">
        <v>0.5</v>
      </c>
      <c r="F35" s="131">
        <v>0.5</v>
      </c>
      <c r="G35" s="131"/>
      <c r="H35" s="131"/>
      <c r="I35" s="132"/>
      <c r="J35" s="133"/>
      <c r="K35" s="158">
        <f>SUM(E36:F36)</f>
        <v>1077.4100000000001</v>
      </c>
    </row>
    <row r="36" spans="1:11" ht="12.75">
      <c r="A36" s="155"/>
      <c r="B36" s="156"/>
      <c r="C36" s="157"/>
      <c r="D36" s="134"/>
      <c r="E36" s="134">
        <f>PRODUCT(J36*0.5)</f>
        <v>538.70500000000004</v>
      </c>
      <c r="F36" s="134">
        <f>PRODUCT(J36*0.5)</f>
        <v>538.70500000000004</v>
      </c>
      <c r="G36" s="134"/>
      <c r="H36" s="134"/>
      <c r="I36" s="135"/>
      <c r="J36" s="133">
        <v>1077.4100000000001</v>
      </c>
      <c r="K36" s="158"/>
    </row>
    <row r="37" spans="1:11" ht="12.75">
      <c r="A37" s="155"/>
      <c r="B37" s="156"/>
      <c r="C37" s="157"/>
      <c r="D37" s="49"/>
      <c r="E37" s="136"/>
      <c r="F37" s="136"/>
      <c r="G37" s="49"/>
      <c r="H37" s="49"/>
      <c r="I37" s="137"/>
      <c r="J37" s="133"/>
      <c r="K37" s="158"/>
    </row>
    <row r="38" spans="1:11" ht="12.75">
      <c r="A38" s="155" t="s">
        <v>838</v>
      </c>
      <c r="B38" s="156" t="s">
        <v>839</v>
      </c>
      <c r="C38" s="157">
        <f>PRODUCT(J39/J53)</f>
        <v>0.47640981837488822</v>
      </c>
      <c r="D38" s="131"/>
      <c r="E38" s="131">
        <v>0.05</v>
      </c>
      <c r="F38" s="131">
        <v>0.05</v>
      </c>
      <c r="G38" s="131">
        <v>0.2</v>
      </c>
      <c r="H38" s="131">
        <v>0.5</v>
      </c>
      <c r="I38" s="132">
        <v>0.2</v>
      </c>
      <c r="J38" s="133"/>
      <c r="K38" s="158">
        <f>SUM(E39:I39)</f>
        <v>226512.04</v>
      </c>
    </row>
    <row r="39" spans="1:11" ht="12.75">
      <c r="A39" s="155"/>
      <c r="B39" s="156"/>
      <c r="C39" s="157"/>
      <c r="D39" s="134"/>
      <c r="E39" s="134">
        <f>PRODUCT(J39*0.05)</f>
        <v>11325.602000000001</v>
      </c>
      <c r="F39" s="134">
        <f>PRODUCT(J39*0.05)</f>
        <v>11325.602000000001</v>
      </c>
      <c r="G39" s="134">
        <f>PRODUCT(J39*0.2)</f>
        <v>45302.408000000003</v>
      </c>
      <c r="H39" s="134">
        <f>PRODUCT(J39*0.5)</f>
        <v>113256.02</v>
      </c>
      <c r="I39" s="135">
        <f>PRODUCT(J39*0.2)</f>
        <v>45302.408000000003</v>
      </c>
      <c r="J39" s="133">
        <v>226512.04</v>
      </c>
      <c r="K39" s="158"/>
    </row>
    <row r="40" spans="1:11" ht="12.75">
      <c r="A40" s="155"/>
      <c r="B40" s="156"/>
      <c r="C40" s="157"/>
      <c r="D40" s="49"/>
      <c r="E40" s="136"/>
      <c r="F40" s="136"/>
      <c r="G40" s="136"/>
      <c r="H40" s="136"/>
      <c r="I40" s="138"/>
      <c r="J40" s="133"/>
      <c r="K40" s="158"/>
    </row>
    <row r="41" spans="1:11" ht="12.75">
      <c r="A41" s="155" t="s">
        <v>840</v>
      </c>
      <c r="B41" s="156" t="s">
        <v>841</v>
      </c>
      <c r="C41" s="157">
        <f>PRODUCT(J42/J53)</f>
        <v>4.2709500019644285E-3</v>
      </c>
      <c r="D41" s="131"/>
      <c r="E41" s="131"/>
      <c r="F41" s="131">
        <v>1</v>
      </c>
      <c r="G41" s="131"/>
      <c r="H41" s="131"/>
      <c r="I41" s="132"/>
      <c r="J41" s="133"/>
      <c r="K41" s="158">
        <v>2403.0490705757002</v>
      </c>
    </row>
    <row r="42" spans="1:11" ht="12.75">
      <c r="A42" s="155"/>
      <c r="B42" s="156"/>
      <c r="C42" s="157"/>
      <c r="D42" s="134"/>
      <c r="E42" s="134"/>
      <c r="F42" s="134">
        <f>PRODUCT(J42*1)</f>
        <v>2030.65</v>
      </c>
      <c r="G42" s="134"/>
      <c r="H42" s="134"/>
      <c r="I42" s="135"/>
      <c r="J42" s="133">
        <v>2030.65</v>
      </c>
      <c r="K42" s="158"/>
    </row>
    <row r="43" spans="1:11" ht="12.75">
      <c r="A43" s="155"/>
      <c r="B43" s="156"/>
      <c r="C43" s="157"/>
      <c r="D43" s="49"/>
      <c r="E43" s="49"/>
      <c r="F43" s="136"/>
      <c r="G43" s="49"/>
      <c r="H43" s="49"/>
      <c r="I43" s="137"/>
      <c r="J43" s="133"/>
      <c r="K43" s="158"/>
    </row>
    <row r="44" spans="1:11" ht="12.75">
      <c r="A44" s="155" t="s">
        <v>842</v>
      </c>
      <c r="B44" s="156" t="s">
        <v>843</v>
      </c>
      <c r="C44" s="157">
        <f>PRODUCT(J45/J53)</f>
        <v>6.5385822645985442E-2</v>
      </c>
      <c r="D44" s="131"/>
      <c r="E44" s="131"/>
      <c r="F44" s="131"/>
      <c r="G44" s="131">
        <v>0.3</v>
      </c>
      <c r="H44" s="131">
        <v>0.3</v>
      </c>
      <c r="I44" s="132">
        <v>0.4</v>
      </c>
      <c r="J44" s="133"/>
      <c r="K44" s="158">
        <f>SUM(G45:I45)</f>
        <v>31088.1</v>
      </c>
    </row>
    <row r="45" spans="1:11" ht="12.75">
      <c r="A45" s="155"/>
      <c r="B45" s="156"/>
      <c r="C45" s="157"/>
      <c r="D45" s="134"/>
      <c r="E45" s="134"/>
      <c r="F45" s="134"/>
      <c r="G45" s="134">
        <f>PRODUCT(J45*0.3)</f>
        <v>9326.4299999999985</v>
      </c>
      <c r="H45" s="134">
        <f>PRODUCT(J45*0.3)</f>
        <v>9326.4299999999985</v>
      </c>
      <c r="I45" s="135">
        <f>PRODUCT(J45*0.4)</f>
        <v>12435.24</v>
      </c>
      <c r="J45" s="133">
        <v>31088.1</v>
      </c>
      <c r="K45" s="158"/>
    </row>
    <row r="46" spans="1:11" ht="12.75">
      <c r="A46" s="155"/>
      <c r="B46" s="156"/>
      <c r="C46" s="157"/>
      <c r="D46" s="49"/>
      <c r="E46" s="49"/>
      <c r="F46" s="49"/>
      <c r="G46" s="136"/>
      <c r="H46" s="136"/>
      <c r="I46" s="138"/>
      <c r="J46" s="133"/>
      <c r="K46" s="158"/>
    </row>
    <row r="47" spans="1:11" ht="12.75">
      <c r="A47" s="155" t="s">
        <v>844</v>
      </c>
      <c r="B47" s="156" t="s">
        <v>845</v>
      </c>
      <c r="C47" s="157">
        <f>PRODUCT(J48/J53)</f>
        <v>2.7058639334830111E-3</v>
      </c>
      <c r="D47" s="131"/>
      <c r="E47" s="131"/>
      <c r="F47" s="131">
        <v>1</v>
      </c>
      <c r="G47" s="131"/>
      <c r="H47" s="131"/>
      <c r="I47" s="132"/>
      <c r="J47" s="133"/>
      <c r="K47" s="158">
        <v>1522.45144187183</v>
      </c>
    </row>
    <row r="48" spans="1:11" ht="12.75">
      <c r="A48" s="155"/>
      <c r="B48" s="156"/>
      <c r="C48" s="157"/>
      <c r="D48" s="134"/>
      <c r="E48" s="134"/>
      <c r="F48" s="134">
        <f>PRODUCT(J48*1)</f>
        <v>1286.52</v>
      </c>
      <c r="G48" s="134"/>
      <c r="H48" s="134"/>
      <c r="I48" s="135"/>
      <c r="J48" s="133">
        <v>1286.52</v>
      </c>
      <c r="K48" s="158"/>
    </row>
    <row r="49" spans="1:11" ht="12.75">
      <c r="A49" s="155"/>
      <c r="B49" s="156"/>
      <c r="C49" s="157"/>
      <c r="D49" s="49"/>
      <c r="E49" s="49"/>
      <c r="F49" s="136"/>
      <c r="G49" s="49"/>
      <c r="H49" s="49"/>
      <c r="I49" s="137"/>
      <c r="J49" s="133"/>
      <c r="K49" s="158"/>
    </row>
    <row r="50" spans="1:11" ht="12.75">
      <c r="A50" s="155" t="s">
        <v>846</v>
      </c>
      <c r="B50" s="156" t="s">
        <v>847</v>
      </c>
      <c r="C50" s="157">
        <f>PRODUCT(J51/J53)</f>
        <v>1.5065107563622883E-3</v>
      </c>
      <c r="D50" s="131"/>
      <c r="E50" s="131"/>
      <c r="F50" s="131"/>
      <c r="G50" s="131"/>
      <c r="H50" s="131"/>
      <c r="I50" s="132">
        <v>1</v>
      </c>
      <c r="J50" s="133"/>
      <c r="K50" s="158">
        <v>847.63927060565698</v>
      </c>
    </row>
    <row r="51" spans="1:11" ht="12.75">
      <c r="A51" s="155"/>
      <c r="B51" s="156"/>
      <c r="C51" s="157"/>
      <c r="D51" s="134"/>
      <c r="E51" s="134"/>
      <c r="F51" s="134"/>
      <c r="G51" s="134"/>
      <c r="H51" s="134"/>
      <c r="I51" s="135">
        <f>PRODUCT(J51*1)</f>
        <v>716.28</v>
      </c>
      <c r="J51" s="133">
        <v>716.28</v>
      </c>
      <c r="K51" s="158"/>
    </row>
    <row r="52" spans="1:11" ht="12.75">
      <c r="A52" s="155"/>
      <c r="B52" s="156"/>
      <c r="C52" s="157"/>
      <c r="D52" s="49"/>
      <c r="E52" s="49"/>
      <c r="F52" s="49"/>
      <c r="G52" s="49"/>
      <c r="H52" s="49"/>
      <c r="I52" s="138"/>
      <c r="J52" s="133"/>
      <c r="K52" s="158"/>
    </row>
    <row r="53" spans="1:11" ht="12.75">
      <c r="A53" s="159" t="s">
        <v>848</v>
      </c>
      <c r="B53" s="159"/>
      <c r="C53" s="159"/>
      <c r="D53" s="139">
        <f>SUM(D15+D12+D9+D6)</f>
        <v>4829.6450000000004</v>
      </c>
      <c r="E53" s="139">
        <f>SUM(E39+E36+E33+E30+E27+E21+E18+E15+E9)</f>
        <v>56578.476000000002</v>
      </c>
      <c r="F53" s="139">
        <f>SUM(F48+F42+F39+F36+F33+F30+F24+F21+F18+F15)</f>
        <v>60264.345000000008</v>
      </c>
      <c r="G53" s="139">
        <f>SUM(G45+G39+G33)</f>
        <v>79939.964000000007</v>
      </c>
      <c r="H53" s="139">
        <f>SUM(H45+H39+H33)</f>
        <v>198515.82799999998</v>
      </c>
      <c r="I53" s="140">
        <f>SUM(I51+I45+I39+I33)</f>
        <v>75328.012000000002</v>
      </c>
      <c r="J53" s="160">
        <v>475456.28</v>
      </c>
      <c r="K53" s="141"/>
    </row>
    <row r="54" spans="1:11" ht="12.75">
      <c r="A54" s="159"/>
      <c r="B54" s="159"/>
      <c r="C54" s="159"/>
      <c r="D54" s="142">
        <f>PRODUCT(D53/J53)</f>
        <v>1.0157916096933246E-2</v>
      </c>
      <c r="E54" s="142">
        <f>PRODUCT(E53/J53)</f>
        <v>0.1189982725646194</v>
      </c>
      <c r="F54" s="142">
        <f>PRODUCT(F53/J53)</f>
        <v>0.12675055001902594</v>
      </c>
      <c r="G54" s="142">
        <f>PRODUCT(G53/J53)</f>
        <v>0.16813315411461177</v>
      </c>
      <c r="H54" s="142">
        <f>PRODUCT(H53/J53)</f>
        <v>0.41752698691875512</v>
      </c>
      <c r="I54" s="143">
        <f>PRODUCT(I53/J53)</f>
        <v>0.15843309925362642</v>
      </c>
      <c r="J54" s="160"/>
      <c r="K54" s="144"/>
    </row>
    <row r="55" spans="1:11" ht="12.75">
      <c r="A55" s="159" t="s">
        <v>849</v>
      </c>
      <c r="B55" s="159"/>
      <c r="C55" s="159"/>
      <c r="D55" s="134">
        <f>SUM(D53)</f>
        <v>4829.6450000000004</v>
      </c>
      <c r="E55" s="134">
        <f>SUM(D55+E53)</f>
        <v>61408.120999999999</v>
      </c>
      <c r="F55" s="134">
        <f>SUM(E55+F53)</f>
        <v>121672.46600000001</v>
      </c>
      <c r="G55" s="134">
        <f>SUM(F55+G53)</f>
        <v>201612.43000000002</v>
      </c>
      <c r="H55" s="134">
        <f>SUM(G55+H53)</f>
        <v>400128.25800000003</v>
      </c>
      <c r="I55" s="135">
        <v>475456.28</v>
      </c>
      <c r="J55" s="160"/>
    </row>
    <row r="56" spans="1:11" ht="12.75">
      <c r="A56" s="159"/>
      <c r="B56" s="159"/>
      <c r="C56" s="159"/>
      <c r="D56" s="142">
        <v>1.0157916821206901E-2</v>
      </c>
      <c r="E56" s="142">
        <v>0.129156193876661</v>
      </c>
      <c r="F56" s="142">
        <v>0.25590674016902798</v>
      </c>
      <c r="G56" s="142">
        <v>0.42403989895159599</v>
      </c>
      <c r="H56" s="142">
        <v>0.84156689545213903</v>
      </c>
      <c r="I56" s="143">
        <v>1</v>
      </c>
      <c r="J56" s="160"/>
    </row>
    <row r="57" spans="1:11" ht="12.75">
      <c r="C57" s="145"/>
      <c r="D57" s="130"/>
      <c r="E57" s="130"/>
      <c r="F57" s="130"/>
      <c r="G57" s="130"/>
      <c r="H57" s="130"/>
      <c r="I57" s="130"/>
    </row>
    <row r="58" spans="1:11" ht="12.75">
      <c r="C58" s="130"/>
      <c r="D58" s="130"/>
      <c r="E58" s="130"/>
      <c r="F58" s="130"/>
      <c r="G58" s="130"/>
      <c r="H58" s="130"/>
      <c r="I58" s="130"/>
    </row>
    <row r="59" spans="1:11" ht="12.75">
      <c r="C59" s="130"/>
      <c r="D59" s="130"/>
      <c r="E59" s="130"/>
      <c r="F59" s="130"/>
      <c r="G59" s="130"/>
      <c r="H59" s="130"/>
      <c r="I59" s="130"/>
    </row>
    <row r="60" spans="1:11" ht="12.75">
      <c r="C60" s="130"/>
      <c r="D60" s="147"/>
      <c r="E60" s="130"/>
      <c r="F60" s="130"/>
      <c r="G60" s="130"/>
      <c r="H60" s="130"/>
      <c r="I60" s="130"/>
    </row>
    <row r="61" spans="1:11" ht="12.75">
      <c r="C61" s="130"/>
      <c r="D61" s="130"/>
      <c r="E61" s="148"/>
      <c r="F61" s="148"/>
      <c r="G61" s="148"/>
      <c r="H61" s="148"/>
      <c r="I61" s="130"/>
    </row>
    <row r="62" spans="1:11" ht="12.75">
      <c r="C62" s="130"/>
      <c r="D62" s="130"/>
      <c r="E62" s="130"/>
      <c r="F62" s="130"/>
      <c r="G62" s="130"/>
      <c r="H62" s="130"/>
      <c r="I62" s="130"/>
    </row>
    <row r="63" spans="1:11" ht="12.75">
      <c r="C63" s="130"/>
      <c r="D63" s="130"/>
      <c r="E63" s="130"/>
      <c r="F63" s="130"/>
      <c r="G63" s="130"/>
      <c r="H63" s="130"/>
      <c r="I63" s="148"/>
    </row>
    <row r="64" spans="1:11" ht="12.75">
      <c r="C64" s="130"/>
      <c r="D64" s="130"/>
      <c r="E64" s="130"/>
      <c r="F64" s="130"/>
      <c r="G64" s="130"/>
      <c r="H64" s="130"/>
      <c r="I64" s="148"/>
    </row>
    <row r="65" spans="3:9" ht="12.75">
      <c r="C65" s="130"/>
      <c r="D65" s="130"/>
      <c r="E65" s="130"/>
      <c r="F65" s="130"/>
      <c r="G65" s="130"/>
      <c r="H65" s="130"/>
      <c r="I65" s="130"/>
    </row>
    <row r="66" spans="3:9" ht="12.75">
      <c r="C66" s="130"/>
      <c r="D66" s="130"/>
      <c r="E66" s="149"/>
      <c r="F66" s="149"/>
      <c r="G66" s="149"/>
      <c r="H66" s="149"/>
      <c r="I66" s="130"/>
    </row>
    <row r="67" spans="3:9" ht="12.75">
      <c r="C67" s="130"/>
      <c r="D67" s="130"/>
      <c r="E67" s="130"/>
      <c r="F67" s="130"/>
      <c r="G67" s="130"/>
      <c r="H67" s="130"/>
      <c r="I67" s="130"/>
    </row>
    <row r="68" spans="3:9" ht="12.75">
      <c r="C68" s="130"/>
      <c r="D68" s="130"/>
      <c r="E68" s="130"/>
      <c r="F68" s="130"/>
      <c r="G68" s="130"/>
      <c r="H68" s="130"/>
      <c r="I68" s="130"/>
    </row>
    <row r="69" spans="3:9" ht="12.75">
      <c r="C69" s="130"/>
      <c r="D69" s="130"/>
      <c r="E69" s="130"/>
      <c r="F69" s="130"/>
      <c r="G69" s="130"/>
      <c r="H69" s="130"/>
      <c r="I69" s="130"/>
    </row>
    <row r="70" spans="3:9" ht="12.75">
      <c r="C70" s="130"/>
      <c r="D70" s="130"/>
      <c r="E70" s="130"/>
      <c r="F70" s="130"/>
      <c r="G70" s="130"/>
      <c r="H70" s="130"/>
      <c r="I70" s="130"/>
    </row>
    <row r="71" spans="3:9" ht="12.75">
      <c r="C71" s="130"/>
      <c r="D71" s="130"/>
      <c r="E71" s="130"/>
      <c r="F71" s="130"/>
      <c r="G71" s="130"/>
      <c r="H71" s="130"/>
      <c r="I71" s="130"/>
    </row>
    <row r="72" spans="3:9" ht="12.75">
      <c r="C72" s="130"/>
      <c r="D72" s="130"/>
      <c r="E72" s="130"/>
      <c r="F72" s="130"/>
      <c r="G72" s="130"/>
      <c r="H72" s="130"/>
      <c r="I72" s="130"/>
    </row>
    <row r="73" spans="3:9" ht="12.75">
      <c r="C73" s="130"/>
      <c r="D73" s="130"/>
      <c r="E73" s="130"/>
      <c r="F73" s="130"/>
      <c r="G73" s="130"/>
      <c r="H73" s="130"/>
      <c r="I73" s="130"/>
    </row>
    <row r="74" spans="3:9" ht="12.75">
      <c r="C74" s="130"/>
      <c r="D74" s="130"/>
      <c r="E74" s="130"/>
      <c r="F74" s="130"/>
      <c r="G74" s="130"/>
      <c r="H74" s="130"/>
      <c r="I74" s="130"/>
    </row>
    <row r="75" spans="3:9" ht="12.75">
      <c r="C75" s="130"/>
      <c r="D75" s="130"/>
      <c r="E75" s="130"/>
      <c r="F75" s="130"/>
      <c r="G75" s="130"/>
      <c r="H75" s="130"/>
      <c r="I75" s="130"/>
    </row>
    <row r="76" spans="3:9" ht="12.75">
      <c r="C76" s="130"/>
      <c r="D76" s="130"/>
      <c r="E76" s="130"/>
      <c r="F76" s="130"/>
      <c r="G76" s="130"/>
      <c r="H76" s="130"/>
      <c r="I76" s="130"/>
    </row>
    <row r="77" spans="3:9" ht="12.75">
      <c r="C77" s="130"/>
      <c r="D77" s="130"/>
      <c r="E77" s="130"/>
      <c r="F77" s="130"/>
      <c r="G77" s="130"/>
      <c r="H77" s="130"/>
      <c r="I77" s="130"/>
    </row>
    <row r="78" spans="3:9" ht="12.75">
      <c r="C78" s="130"/>
      <c r="D78" s="130"/>
      <c r="E78" s="130"/>
      <c r="F78" s="130"/>
      <c r="G78" s="130"/>
      <c r="H78" s="130"/>
      <c r="I78" s="130"/>
    </row>
    <row r="79" spans="3:9" ht="12.75">
      <c r="C79" s="130"/>
      <c r="D79" s="130"/>
      <c r="E79" s="130"/>
      <c r="F79" s="130"/>
      <c r="G79" s="130"/>
      <c r="H79" s="130"/>
      <c r="I79" s="130"/>
    </row>
    <row r="80" spans="3:9" ht="12.75">
      <c r="C80" s="130"/>
      <c r="D80" s="130"/>
      <c r="E80" s="130"/>
      <c r="F80" s="130"/>
      <c r="G80" s="130"/>
      <c r="H80" s="130"/>
      <c r="I80" s="130"/>
    </row>
    <row r="81" spans="3:9" ht="12.75">
      <c r="C81" s="130"/>
      <c r="D81" s="130"/>
      <c r="E81" s="130"/>
      <c r="F81" s="130"/>
      <c r="G81" s="130"/>
      <c r="H81" s="130"/>
      <c r="I81" s="130"/>
    </row>
    <row r="82" spans="3:9" ht="12.75">
      <c r="C82" s="130"/>
      <c r="D82" s="130"/>
      <c r="E82" s="130"/>
      <c r="F82" s="130"/>
      <c r="G82" s="130"/>
      <c r="H82" s="130"/>
      <c r="I82" s="130"/>
    </row>
    <row r="83" spans="3:9" ht="12.75">
      <c r="C83" s="130"/>
      <c r="D83" s="130"/>
      <c r="E83" s="130"/>
      <c r="F83" s="130"/>
      <c r="G83" s="130"/>
      <c r="H83" s="130"/>
      <c r="I83" s="130"/>
    </row>
    <row r="84" spans="3:9" ht="12.75">
      <c r="C84" s="130"/>
      <c r="D84" s="130"/>
      <c r="E84" s="130"/>
      <c r="F84" s="130"/>
      <c r="G84" s="130"/>
      <c r="H84" s="130"/>
      <c r="I84" s="130"/>
    </row>
    <row r="85" spans="3:9" ht="12.75">
      <c r="C85" s="130"/>
      <c r="D85" s="130"/>
      <c r="E85" s="130"/>
      <c r="F85" s="130"/>
      <c r="G85" s="130"/>
      <c r="H85" s="130"/>
      <c r="I85" s="130"/>
    </row>
    <row r="86" spans="3:9" ht="12.75">
      <c r="C86" s="130"/>
      <c r="D86" s="130"/>
      <c r="E86" s="130"/>
      <c r="F86" s="130"/>
      <c r="G86" s="130"/>
      <c r="H86" s="130"/>
      <c r="I86" s="130"/>
    </row>
    <row r="87" spans="3:9" ht="12.75">
      <c r="C87" s="130"/>
      <c r="D87" s="130"/>
      <c r="E87" s="130"/>
      <c r="F87" s="130"/>
      <c r="G87" s="130"/>
      <c r="H87" s="130"/>
      <c r="I87" s="130"/>
    </row>
    <row r="88" spans="3:9" ht="12.75">
      <c r="C88" s="130"/>
      <c r="D88" s="130"/>
      <c r="E88" s="130"/>
      <c r="F88" s="130"/>
      <c r="G88" s="130"/>
      <c r="H88" s="130"/>
      <c r="I88" s="130"/>
    </row>
    <row r="89" spans="3:9" ht="12.75">
      <c r="C89" s="130"/>
      <c r="D89" s="130"/>
      <c r="E89" s="130"/>
      <c r="F89" s="130"/>
      <c r="G89" s="130"/>
      <c r="H89" s="130"/>
      <c r="I89" s="130"/>
    </row>
    <row r="90" spans="3:9" ht="12.75">
      <c r="C90" s="130"/>
      <c r="D90" s="130"/>
      <c r="E90" s="130"/>
      <c r="F90" s="130"/>
      <c r="G90" s="130"/>
      <c r="H90" s="130"/>
      <c r="I90" s="130"/>
    </row>
    <row r="91" spans="3:9" ht="12.75">
      <c r="C91" s="130"/>
      <c r="D91" s="130"/>
      <c r="E91" s="130"/>
      <c r="F91" s="130"/>
      <c r="G91" s="130"/>
      <c r="H91" s="130"/>
      <c r="I91" s="130"/>
    </row>
    <row r="92" spans="3:9" ht="12.75">
      <c r="C92" s="130"/>
      <c r="D92" s="130"/>
      <c r="E92" s="130"/>
      <c r="F92" s="130"/>
      <c r="G92" s="130"/>
      <c r="H92" s="130"/>
      <c r="I92" s="130"/>
    </row>
    <row r="93" spans="3:9" ht="12.75">
      <c r="C93" s="130"/>
      <c r="D93" s="130"/>
      <c r="E93" s="130"/>
      <c r="F93" s="130"/>
      <c r="G93" s="130"/>
      <c r="H93" s="130"/>
      <c r="I93" s="130"/>
    </row>
    <row r="94" spans="3:9" ht="12.75">
      <c r="C94" s="130"/>
      <c r="D94" s="130"/>
      <c r="E94" s="130"/>
      <c r="F94" s="130"/>
      <c r="G94" s="130"/>
      <c r="H94" s="130"/>
      <c r="I94" s="130"/>
    </row>
    <row r="95" spans="3:9" ht="12.75">
      <c r="C95" s="130"/>
      <c r="D95" s="130"/>
      <c r="E95" s="130"/>
      <c r="F95" s="130"/>
      <c r="G95" s="130"/>
      <c r="H95" s="130"/>
      <c r="I95" s="130"/>
    </row>
    <row r="96" spans="3:9" ht="12.75">
      <c r="C96" s="130"/>
      <c r="D96" s="130"/>
      <c r="E96" s="130"/>
      <c r="F96" s="130"/>
      <c r="G96" s="130"/>
      <c r="H96" s="130"/>
      <c r="I96" s="130"/>
    </row>
    <row r="97" spans="3:9" ht="12.75">
      <c r="C97" s="130"/>
      <c r="D97" s="130"/>
      <c r="E97" s="130"/>
      <c r="F97" s="130"/>
      <c r="G97" s="130"/>
      <c r="H97" s="130"/>
      <c r="I97" s="130"/>
    </row>
    <row r="98" spans="3:9" ht="12.75">
      <c r="C98" s="130"/>
      <c r="D98" s="130"/>
      <c r="E98" s="130"/>
      <c r="F98" s="130"/>
      <c r="G98" s="130"/>
      <c r="H98" s="130"/>
      <c r="I98" s="130"/>
    </row>
    <row r="99" spans="3:9" ht="12.75">
      <c r="C99" s="130"/>
      <c r="D99" s="130"/>
      <c r="E99" s="130"/>
      <c r="F99" s="130"/>
      <c r="G99" s="130"/>
      <c r="H99" s="130"/>
      <c r="I99" s="130"/>
    </row>
    <row r="100" spans="3:9" ht="12.75">
      <c r="C100" s="130"/>
      <c r="D100" s="130"/>
      <c r="E100" s="130"/>
      <c r="F100" s="130"/>
      <c r="G100" s="130"/>
      <c r="H100" s="130"/>
      <c r="I100" s="130"/>
    </row>
    <row r="101" spans="3:9" ht="12.75">
      <c r="C101" s="130"/>
      <c r="D101" s="130"/>
      <c r="E101" s="130"/>
      <c r="F101" s="130"/>
      <c r="G101" s="130"/>
      <c r="H101" s="130"/>
      <c r="I101" s="130"/>
    </row>
    <row r="102" spans="3:9" ht="12.75">
      <c r="C102" s="130"/>
      <c r="D102" s="130"/>
      <c r="E102" s="130"/>
      <c r="F102" s="130"/>
      <c r="G102" s="130"/>
      <c r="H102" s="130"/>
      <c r="I102" s="130"/>
    </row>
    <row r="103" spans="3:9" ht="12.75">
      <c r="C103" s="130"/>
      <c r="D103" s="130"/>
      <c r="E103" s="130"/>
      <c r="F103" s="130"/>
      <c r="G103" s="130"/>
      <c r="H103" s="130"/>
      <c r="I103" s="130"/>
    </row>
    <row r="104" spans="3:9" ht="12.75">
      <c r="C104" s="130"/>
      <c r="D104" s="130"/>
      <c r="E104" s="130"/>
      <c r="F104" s="130"/>
      <c r="G104" s="130"/>
      <c r="H104" s="130"/>
      <c r="I104" s="130"/>
    </row>
    <row r="105" spans="3:9" ht="12.75">
      <c r="C105" s="130"/>
      <c r="D105" s="130"/>
      <c r="E105" s="130"/>
      <c r="F105" s="130"/>
      <c r="G105" s="130"/>
      <c r="H105" s="130"/>
      <c r="I105" s="130"/>
    </row>
    <row r="106" spans="3:9" ht="12.75">
      <c r="C106" s="130"/>
      <c r="D106" s="130"/>
      <c r="E106" s="130"/>
      <c r="F106" s="130"/>
      <c r="G106" s="130"/>
      <c r="H106" s="130"/>
      <c r="I106" s="130"/>
    </row>
    <row r="107" spans="3:9" ht="12.75">
      <c r="C107" s="130"/>
      <c r="D107" s="130"/>
      <c r="E107" s="130"/>
      <c r="F107" s="130"/>
      <c r="G107" s="130"/>
      <c r="H107" s="130"/>
      <c r="I107" s="130"/>
    </row>
    <row r="108" spans="3:9" ht="12.75">
      <c r="C108" s="130"/>
      <c r="D108" s="130"/>
      <c r="E108" s="130"/>
      <c r="F108" s="130"/>
      <c r="G108" s="130"/>
      <c r="H108" s="130"/>
      <c r="I108" s="130"/>
    </row>
    <row r="109" spans="3:9" ht="12.75">
      <c r="C109" s="130"/>
      <c r="D109" s="130"/>
      <c r="E109" s="130"/>
      <c r="F109" s="130"/>
      <c r="G109" s="130"/>
      <c r="H109" s="130"/>
      <c r="I109" s="130"/>
    </row>
    <row r="110" spans="3:9" ht="12.75">
      <c r="C110" s="130"/>
      <c r="D110" s="130"/>
      <c r="E110" s="130"/>
      <c r="F110" s="130"/>
      <c r="G110" s="130"/>
      <c r="H110" s="130"/>
      <c r="I110" s="130"/>
    </row>
    <row r="111" spans="3:9" ht="12.75">
      <c r="C111" s="130"/>
      <c r="D111" s="130"/>
      <c r="E111" s="130"/>
      <c r="F111" s="130"/>
      <c r="G111" s="130"/>
      <c r="H111" s="130"/>
      <c r="I111" s="130"/>
    </row>
    <row r="112" spans="3:9" ht="12.75">
      <c r="C112" s="130"/>
      <c r="D112" s="130"/>
      <c r="E112" s="130"/>
      <c r="F112" s="130"/>
      <c r="G112" s="130"/>
      <c r="H112" s="130"/>
      <c r="I112" s="130"/>
    </row>
    <row r="113" spans="3:9" ht="12.75">
      <c r="C113" s="130"/>
      <c r="D113" s="130"/>
      <c r="E113" s="130"/>
      <c r="F113" s="130"/>
      <c r="G113" s="130"/>
      <c r="H113" s="130"/>
      <c r="I113" s="130"/>
    </row>
    <row r="114" spans="3:9" ht="12.75">
      <c r="C114" s="130"/>
      <c r="D114" s="130"/>
      <c r="E114" s="130"/>
      <c r="F114" s="130"/>
      <c r="G114" s="130"/>
      <c r="H114" s="130"/>
      <c r="I114" s="130"/>
    </row>
    <row r="115" spans="3:9" ht="12.75">
      <c r="C115" s="130"/>
      <c r="D115" s="130"/>
      <c r="E115" s="130"/>
      <c r="F115" s="130"/>
      <c r="G115" s="130"/>
      <c r="H115" s="130"/>
      <c r="I115" s="130"/>
    </row>
    <row r="116" spans="3:9" ht="12.75">
      <c r="C116" s="130"/>
      <c r="D116" s="130"/>
      <c r="E116" s="130"/>
      <c r="F116" s="130"/>
      <c r="G116" s="130"/>
      <c r="H116" s="130"/>
      <c r="I116" s="130"/>
    </row>
    <row r="117" spans="3:9" ht="12.75">
      <c r="C117" s="130"/>
      <c r="D117" s="130"/>
      <c r="E117" s="130"/>
      <c r="F117" s="130"/>
      <c r="G117" s="130"/>
      <c r="H117" s="130"/>
      <c r="I117" s="130"/>
    </row>
    <row r="118" spans="3:9" ht="12.75">
      <c r="C118" s="130"/>
      <c r="D118" s="130"/>
      <c r="E118" s="130"/>
      <c r="F118" s="130"/>
      <c r="G118" s="130"/>
      <c r="H118" s="130"/>
      <c r="I118" s="130"/>
    </row>
    <row r="119" spans="3:9" ht="12.75">
      <c r="C119" s="130"/>
      <c r="D119" s="130"/>
      <c r="E119" s="130"/>
      <c r="F119" s="130"/>
      <c r="G119" s="130"/>
      <c r="H119" s="130"/>
      <c r="I119" s="130"/>
    </row>
    <row r="120" spans="3:9" ht="12.75">
      <c r="C120" s="130"/>
      <c r="D120" s="130"/>
      <c r="E120" s="130"/>
      <c r="F120" s="130"/>
      <c r="G120" s="130"/>
      <c r="H120" s="130"/>
      <c r="I120" s="130"/>
    </row>
    <row r="121" spans="3:9" ht="12.75">
      <c r="C121" s="130"/>
      <c r="D121" s="130"/>
      <c r="E121" s="130"/>
      <c r="F121" s="130"/>
      <c r="G121" s="130"/>
      <c r="H121" s="130"/>
      <c r="I121" s="130"/>
    </row>
    <row r="122" spans="3:9" ht="12.75">
      <c r="C122" s="130"/>
      <c r="D122" s="130"/>
      <c r="E122" s="130"/>
      <c r="F122" s="130"/>
      <c r="G122" s="130"/>
      <c r="H122" s="130"/>
      <c r="I122" s="130"/>
    </row>
    <row r="123" spans="3:9" ht="12.75">
      <c r="C123" s="130"/>
      <c r="D123" s="130"/>
      <c r="E123" s="130"/>
      <c r="F123" s="130"/>
      <c r="G123" s="130"/>
      <c r="H123" s="130"/>
      <c r="I123" s="130"/>
    </row>
    <row r="124" spans="3:9" ht="12.75">
      <c r="C124" s="130"/>
      <c r="D124" s="130"/>
      <c r="E124" s="130"/>
      <c r="F124" s="130"/>
      <c r="G124" s="130"/>
      <c r="H124" s="130"/>
      <c r="I124" s="130"/>
    </row>
    <row r="125" spans="3:9" ht="12.75">
      <c r="C125" s="130"/>
      <c r="D125" s="130"/>
      <c r="E125" s="130"/>
      <c r="F125" s="130"/>
      <c r="G125" s="130"/>
      <c r="H125" s="130"/>
      <c r="I125" s="130"/>
    </row>
    <row r="126" spans="3:9" ht="12.75">
      <c r="C126" s="130"/>
      <c r="D126" s="130"/>
      <c r="E126" s="130"/>
      <c r="F126" s="130"/>
      <c r="G126" s="130"/>
      <c r="H126" s="130"/>
      <c r="I126" s="130"/>
    </row>
    <row r="127" spans="3:9" ht="12.75">
      <c r="C127" s="130"/>
      <c r="D127" s="130"/>
      <c r="E127" s="130"/>
      <c r="F127" s="130"/>
      <c r="G127" s="130"/>
      <c r="H127" s="130"/>
      <c r="I127" s="130"/>
    </row>
    <row r="128" spans="3:9" ht="12.75">
      <c r="C128" s="130"/>
      <c r="D128" s="130"/>
      <c r="E128" s="130"/>
      <c r="F128" s="130"/>
      <c r="G128" s="130"/>
      <c r="H128" s="130"/>
      <c r="I128" s="130"/>
    </row>
    <row r="129" spans="3:9" ht="12.75">
      <c r="C129" s="130"/>
      <c r="D129" s="130"/>
      <c r="E129" s="130"/>
      <c r="F129" s="130"/>
      <c r="G129" s="130"/>
      <c r="H129" s="130"/>
      <c r="I129" s="130"/>
    </row>
    <row r="130" spans="3:9" ht="12.75">
      <c r="C130" s="130"/>
      <c r="D130" s="130"/>
      <c r="E130" s="130"/>
      <c r="F130" s="130"/>
      <c r="G130" s="130"/>
      <c r="H130" s="130"/>
      <c r="I130" s="130"/>
    </row>
    <row r="131" spans="3:9" ht="12.75">
      <c r="C131" s="130"/>
      <c r="D131" s="130"/>
      <c r="E131" s="130"/>
      <c r="F131" s="130"/>
      <c r="G131" s="130"/>
      <c r="H131" s="130"/>
      <c r="I131" s="130"/>
    </row>
    <row r="132" spans="3:9" ht="12.75">
      <c r="C132" s="130"/>
      <c r="D132" s="130"/>
      <c r="E132" s="130"/>
      <c r="F132" s="130"/>
      <c r="G132" s="130"/>
      <c r="H132" s="130"/>
      <c r="I132" s="130"/>
    </row>
    <row r="133" spans="3:9" ht="12.75">
      <c r="C133" s="130"/>
      <c r="D133" s="130"/>
      <c r="E133" s="130"/>
      <c r="F133" s="130"/>
      <c r="G133" s="130"/>
      <c r="H133" s="130"/>
      <c r="I133" s="130"/>
    </row>
    <row r="134" spans="3:9" ht="12.75">
      <c r="C134" s="130"/>
      <c r="D134" s="130"/>
      <c r="E134" s="130"/>
      <c r="F134" s="130"/>
      <c r="G134" s="130"/>
      <c r="H134" s="130"/>
      <c r="I134" s="130"/>
    </row>
    <row r="135" spans="3:9" ht="12.75">
      <c r="C135" s="130"/>
      <c r="D135" s="130"/>
      <c r="E135" s="130"/>
      <c r="F135" s="130"/>
      <c r="G135" s="130"/>
      <c r="H135" s="130"/>
      <c r="I135" s="130"/>
    </row>
    <row r="136" spans="3:9" ht="12.75">
      <c r="C136" s="130"/>
      <c r="D136" s="130"/>
      <c r="E136" s="130"/>
      <c r="F136" s="130"/>
      <c r="G136" s="130"/>
      <c r="H136" s="130"/>
      <c r="I136" s="130"/>
    </row>
    <row r="137" spans="3:9" ht="12.75">
      <c r="C137" s="130"/>
      <c r="D137" s="130"/>
      <c r="E137" s="130"/>
      <c r="F137" s="130"/>
      <c r="G137" s="130"/>
      <c r="H137" s="130"/>
      <c r="I137" s="130"/>
    </row>
    <row r="138" spans="3:9" ht="12.75">
      <c r="C138" s="130"/>
      <c r="D138" s="130"/>
      <c r="E138" s="130"/>
      <c r="F138" s="130"/>
      <c r="G138" s="130"/>
      <c r="H138" s="130"/>
      <c r="I138" s="130"/>
    </row>
    <row r="139" spans="3:9" ht="12.75">
      <c r="C139" s="130"/>
      <c r="D139" s="130"/>
      <c r="E139" s="130"/>
      <c r="F139" s="130"/>
      <c r="G139" s="130"/>
      <c r="H139" s="130"/>
      <c r="I139" s="130"/>
    </row>
    <row r="140" spans="3:9" ht="12.75">
      <c r="C140" s="130"/>
      <c r="D140" s="130"/>
      <c r="E140" s="130"/>
      <c r="F140" s="130"/>
      <c r="G140" s="130"/>
      <c r="H140" s="130"/>
      <c r="I140" s="130"/>
    </row>
    <row r="141" spans="3:9" ht="12.75">
      <c r="C141" s="130"/>
      <c r="D141" s="130"/>
      <c r="E141" s="130"/>
      <c r="F141" s="130"/>
      <c r="G141" s="130"/>
      <c r="H141" s="130"/>
      <c r="I141" s="130"/>
    </row>
    <row r="142" spans="3:9" ht="12.75">
      <c r="C142" s="130"/>
      <c r="D142" s="130"/>
      <c r="E142" s="130"/>
      <c r="F142" s="130"/>
      <c r="G142" s="130"/>
      <c r="H142" s="130"/>
      <c r="I142" s="130"/>
    </row>
    <row r="143" spans="3:9" ht="12.75">
      <c r="C143" s="130"/>
      <c r="D143" s="130"/>
      <c r="E143" s="130"/>
      <c r="F143" s="130"/>
      <c r="G143" s="130"/>
      <c r="H143" s="130"/>
      <c r="I143" s="130"/>
    </row>
    <row r="144" spans="3:9" ht="12.75">
      <c r="C144" s="130"/>
      <c r="D144" s="130"/>
      <c r="E144" s="130"/>
      <c r="F144" s="130"/>
      <c r="G144" s="130"/>
      <c r="H144" s="130"/>
      <c r="I144" s="130"/>
    </row>
    <row r="145" spans="3:9" ht="12.75">
      <c r="C145" s="130"/>
      <c r="D145" s="130"/>
      <c r="E145" s="130"/>
      <c r="F145" s="130"/>
      <c r="G145" s="130"/>
      <c r="H145" s="130"/>
      <c r="I145" s="130"/>
    </row>
    <row r="146" spans="3:9" ht="12.75">
      <c r="C146" s="130"/>
      <c r="D146" s="130"/>
      <c r="E146" s="130"/>
      <c r="F146" s="130"/>
      <c r="G146" s="130"/>
      <c r="H146" s="130"/>
      <c r="I146" s="130"/>
    </row>
    <row r="147" spans="3:9" ht="12.75">
      <c r="C147" s="130"/>
      <c r="D147" s="130"/>
      <c r="E147" s="130"/>
      <c r="F147" s="130"/>
      <c r="G147" s="130"/>
      <c r="H147" s="130"/>
      <c r="I147" s="130"/>
    </row>
    <row r="148" spans="3:9" ht="12.75">
      <c r="C148" s="130"/>
      <c r="D148" s="130"/>
      <c r="E148" s="130"/>
      <c r="F148" s="130"/>
      <c r="G148" s="130"/>
      <c r="H148" s="130"/>
      <c r="I148" s="130"/>
    </row>
    <row r="149" spans="3:9" ht="12.75">
      <c r="C149" s="130"/>
      <c r="D149" s="130"/>
      <c r="E149" s="130"/>
      <c r="F149" s="130"/>
      <c r="G149" s="130"/>
      <c r="H149" s="130"/>
      <c r="I149" s="130"/>
    </row>
    <row r="150" spans="3:9" ht="12.75">
      <c r="C150" s="130"/>
      <c r="D150" s="130"/>
      <c r="E150" s="130"/>
      <c r="F150" s="130"/>
      <c r="G150" s="130"/>
      <c r="H150" s="130"/>
      <c r="I150" s="130"/>
    </row>
    <row r="151" spans="3:9" ht="12.75">
      <c r="C151" s="130"/>
      <c r="D151" s="130"/>
      <c r="E151" s="130"/>
      <c r="F151" s="130"/>
      <c r="G151" s="130"/>
      <c r="H151" s="130"/>
      <c r="I151" s="130"/>
    </row>
    <row r="152" spans="3:9" ht="12.75">
      <c r="C152" s="130"/>
      <c r="D152" s="130"/>
      <c r="E152" s="130"/>
      <c r="F152" s="130"/>
      <c r="G152" s="130"/>
      <c r="H152" s="130"/>
      <c r="I152" s="130"/>
    </row>
    <row r="153" spans="3:9" ht="12.75">
      <c r="C153" s="130"/>
      <c r="D153" s="130"/>
      <c r="E153" s="130"/>
      <c r="F153" s="130"/>
      <c r="G153" s="130"/>
      <c r="H153" s="130"/>
      <c r="I153" s="130"/>
    </row>
    <row r="154" spans="3:9" ht="12.75">
      <c r="C154" s="130"/>
      <c r="D154" s="130"/>
      <c r="E154" s="130"/>
      <c r="F154" s="130"/>
      <c r="G154" s="130"/>
      <c r="H154" s="130"/>
      <c r="I154" s="130"/>
    </row>
    <row r="155" spans="3:9" ht="12.75">
      <c r="C155" s="130"/>
      <c r="D155" s="130"/>
      <c r="E155" s="130"/>
      <c r="F155" s="130"/>
      <c r="G155" s="130"/>
      <c r="H155" s="130"/>
      <c r="I155" s="130"/>
    </row>
    <row r="156" spans="3:9" ht="12.75">
      <c r="C156" s="130"/>
      <c r="D156" s="130"/>
      <c r="E156" s="130"/>
      <c r="F156" s="130"/>
      <c r="G156" s="130"/>
      <c r="H156" s="130"/>
      <c r="I156" s="130"/>
    </row>
    <row r="157" spans="3:9" ht="12.75">
      <c r="C157" s="130"/>
      <c r="D157" s="130"/>
      <c r="E157" s="130"/>
      <c r="F157" s="130"/>
      <c r="G157" s="130"/>
      <c r="H157" s="130"/>
      <c r="I157" s="130"/>
    </row>
    <row r="158" spans="3:9" ht="12.75">
      <c r="C158" s="130"/>
      <c r="D158" s="130"/>
      <c r="E158" s="130"/>
      <c r="F158" s="130"/>
      <c r="G158" s="130"/>
      <c r="H158" s="130"/>
      <c r="I158" s="130"/>
    </row>
    <row r="159" spans="3:9" ht="12.75">
      <c r="C159" s="130"/>
      <c r="D159" s="130"/>
      <c r="E159" s="130"/>
      <c r="F159" s="130"/>
      <c r="G159" s="130"/>
      <c r="H159" s="130"/>
      <c r="I159" s="130"/>
    </row>
    <row r="160" spans="3:9" ht="12.75">
      <c r="C160" s="130"/>
      <c r="D160" s="130"/>
      <c r="E160" s="130"/>
      <c r="F160" s="130"/>
      <c r="G160" s="130"/>
      <c r="H160" s="130"/>
      <c r="I160" s="130"/>
    </row>
    <row r="161" spans="3:9" ht="12.75">
      <c r="C161" s="130"/>
      <c r="D161" s="130"/>
      <c r="E161" s="130"/>
      <c r="F161" s="130"/>
      <c r="G161" s="130"/>
      <c r="H161" s="130"/>
      <c r="I161" s="130"/>
    </row>
    <row r="162" spans="3:9" ht="12.75">
      <c r="C162" s="130"/>
      <c r="D162" s="130"/>
      <c r="E162" s="130"/>
      <c r="F162" s="130"/>
      <c r="G162" s="130"/>
      <c r="H162" s="130"/>
      <c r="I162" s="130"/>
    </row>
    <row r="163" spans="3:9" ht="12.75">
      <c r="C163" s="130"/>
      <c r="D163" s="130"/>
      <c r="E163" s="130"/>
      <c r="F163" s="130"/>
      <c r="G163" s="130"/>
      <c r="H163" s="130"/>
      <c r="I163" s="130"/>
    </row>
    <row r="164" spans="3:9" ht="12.75">
      <c r="C164" s="130"/>
      <c r="D164" s="130"/>
      <c r="E164" s="130"/>
      <c r="F164" s="130"/>
      <c r="G164" s="130"/>
      <c r="H164" s="130"/>
      <c r="I164" s="130"/>
    </row>
    <row r="165" spans="3:9" ht="12.75">
      <c r="C165" s="130"/>
      <c r="D165" s="130"/>
      <c r="E165" s="130"/>
      <c r="F165" s="130"/>
      <c r="G165" s="130"/>
      <c r="H165" s="130"/>
      <c r="I165" s="130"/>
    </row>
    <row r="166" spans="3:9" ht="12.75">
      <c r="C166" s="130"/>
      <c r="D166" s="130"/>
      <c r="E166" s="130"/>
      <c r="F166" s="130"/>
      <c r="G166" s="130"/>
      <c r="H166" s="130"/>
      <c r="I166" s="130"/>
    </row>
    <row r="167" spans="3:9" ht="12.75">
      <c r="C167" s="130"/>
      <c r="D167" s="130"/>
      <c r="E167" s="130"/>
      <c r="F167" s="130"/>
      <c r="G167" s="130"/>
      <c r="H167" s="130"/>
      <c r="I167" s="130"/>
    </row>
    <row r="168" spans="3:9" ht="12.75">
      <c r="C168" s="130"/>
      <c r="D168" s="130"/>
      <c r="E168" s="130"/>
      <c r="F168" s="130"/>
      <c r="G168" s="130"/>
      <c r="H168" s="130"/>
      <c r="I168" s="130"/>
    </row>
    <row r="169" spans="3:9" ht="12.75">
      <c r="C169" s="130"/>
      <c r="D169" s="130"/>
      <c r="E169" s="130"/>
      <c r="F169" s="130"/>
      <c r="G169" s="130"/>
      <c r="H169" s="130"/>
      <c r="I169" s="130"/>
    </row>
    <row r="170" spans="3:9" ht="12.75">
      <c r="C170" s="130"/>
      <c r="D170" s="130"/>
      <c r="E170" s="130"/>
      <c r="F170" s="130"/>
      <c r="G170" s="130"/>
      <c r="H170" s="130"/>
      <c r="I170" s="130"/>
    </row>
    <row r="171" spans="3:9" ht="12.75">
      <c r="C171" s="130"/>
      <c r="D171" s="130"/>
      <c r="E171" s="130"/>
      <c r="F171" s="130"/>
      <c r="G171" s="130"/>
      <c r="H171" s="130"/>
      <c r="I171" s="130"/>
    </row>
    <row r="172" spans="3:9" ht="12.75">
      <c r="C172" s="130"/>
      <c r="D172" s="130"/>
      <c r="E172" s="130"/>
      <c r="F172" s="130"/>
      <c r="G172" s="130"/>
      <c r="H172" s="130"/>
      <c r="I172" s="130"/>
    </row>
    <row r="173" spans="3:9" ht="12.75">
      <c r="C173" s="130"/>
      <c r="D173" s="130"/>
      <c r="E173" s="130"/>
      <c r="F173" s="130"/>
      <c r="G173" s="130"/>
      <c r="H173" s="130"/>
      <c r="I173" s="130"/>
    </row>
    <row r="174" spans="3:9" ht="12.75">
      <c r="C174" s="130"/>
      <c r="D174" s="130"/>
      <c r="E174" s="130"/>
      <c r="F174" s="130"/>
      <c r="G174" s="130"/>
      <c r="H174" s="130"/>
      <c r="I174" s="130"/>
    </row>
    <row r="175" spans="3:9" ht="12.75">
      <c r="C175" s="130"/>
      <c r="D175" s="130"/>
      <c r="E175" s="130"/>
      <c r="F175" s="130"/>
      <c r="G175" s="130"/>
      <c r="H175" s="130"/>
      <c r="I175" s="130"/>
    </row>
    <row r="176" spans="3:9" ht="12.75">
      <c r="C176" s="130"/>
      <c r="D176" s="130"/>
      <c r="E176" s="130"/>
      <c r="F176" s="130"/>
      <c r="G176" s="130"/>
      <c r="H176" s="130"/>
      <c r="I176" s="130"/>
    </row>
    <row r="177" spans="3:9" ht="12.75">
      <c r="C177" s="130"/>
      <c r="D177" s="130"/>
      <c r="E177" s="130"/>
      <c r="F177" s="130"/>
      <c r="G177" s="130"/>
      <c r="H177" s="130"/>
      <c r="I177" s="130"/>
    </row>
    <row r="178" spans="3:9" ht="12.75">
      <c r="C178" s="130"/>
      <c r="D178" s="130"/>
      <c r="E178" s="130"/>
      <c r="F178" s="130"/>
      <c r="G178" s="130"/>
      <c r="H178" s="130"/>
      <c r="I178" s="130"/>
    </row>
    <row r="179" spans="3:9" ht="12.75">
      <c r="C179" s="130"/>
      <c r="D179" s="130"/>
      <c r="E179" s="130"/>
      <c r="F179" s="130"/>
      <c r="G179" s="130"/>
      <c r="H179" s="130"/>
      <c r="I179" s="130"/>
    </row>
    <row r="180" spans="3:9" ht="12.75">
      <c r="C180" s="130"/>
      <c r="D180" s="130"/>
      <c r="E180" s="130"/>
      <c r="F180" s="130"/>
      <c r="G180" s="130"/>
      <c r="H180" s="130"/>
      <c r="I180" s="130"/>
    </row>
    <row r="181" spans="3:9" ht="12.75">
      <c r="C181" s="130"/>
      <c r="D181" s="130"/>
      <c r="E181" s="130"/>
      <c r="F181" s="130"/>
      <c r="G181" s="130"/>
      <c r="H181" s="130"/>
      <c r="I181" s="130"/>
    </row>
    <row r="182" spans="3:9" ht="12.75">
      <c r="C182" s="130"/>
      <c r="D182" s="130"/>
      <c r="E182" s="130"/>
      <c r="F182" s="130"/>
      <c r="G182" s="130"/>
      <c r="H182" s="130"/>
      <c r="I182" s="130"/>
    </row>
    <row r="183" spans="3:9" ht="12.75">
      <c r="C183" s="130"/>
      <c r="D183" s="130"/>
      <c r="E183" s="130"/>
      <c r="F183" s="130"/>
      <c r="G183" s="130"/>
      <c r="H183" s="130"/>
      <c r="I183" s="130"/>
    </row>
    <row r="184" spans="3:9" ht="12.75">
      <c r="C184" s="130"/>
      <c r="D184" s="130"/>
      <c r="E184" s="130"/>
      <c r="F184" s="130"/>
      <c r="G184" s="130"/>
      <c r="H184" s="130"/>
      <c r="I184" s="130"/>
    </row>
  </sheetData>
  <mergeCells count="73">
    <mergeCell ref="A53:C54"/>
    <mergeCell ref="J53:J56"/>
    <mergeCell ref="A55:C56"/>
    <mergeCell ref="A47:A49"/>
    <mergeCell ref="B47:B49"/>
    <mergeCell ref="C47:C49"/>
    <mergeCell ref="K47:K49"/>
    <mergeCell ref="A50:A52"/>
    <mergeCell ref="B50:B52"/>
    <mergeCell ref="C50:C52"/>
    <mergeCell ref="K50:K52"/>
    <mergeCell ref="A41:A43"/>
    <mergeCell ref="B41:B43"/>
    <mergeCell ref="C41:C43"/>
    <mergeCell ref="K41:K43"/>
    <mergeCell ref="A44:A46"/>
    <mergeCell ref="B44:B46"/>
    <mergeCell ref="C44:C46"/>
    <mergeCell ref="K44:K46"/>
    <mergeCell ref="A35:A37"/>
    <mergeCell ref="B35:B37"/>
    <mergeCell ref="C35:C37"/>
    <mergeCell ref="K35:K37"/>
    <mergeCell ref="A38:A40"/>
    <mergeCell ref="B38:B40"/>
    <mergeCell ref="C38:C40"/>
    <mergeCell ref="K38:K40"/>
    <mergeCell ref="A29:A31"/>
    <mergeCell ref="B29:B31"/>
    <mergeCell ref="C29:C31"/>
    <mergeCell ref="K29:K31"/>
    <mergeCell ref="A32:A34"/>
    <mergeCell ref="B32:B34"/>
    <mergeCell ref="C32:C34"/>
    <mergeCell ref="K32:K34"/>
    <mergeCell ref="A23:A25"/>
    <mergeCell ref="B23:B25"/>
    <mergeCell ref="C23:C25"/>
    <mergeCell ref="K23:K25"/>
    <mergeCell ref="A26:A28"/>
    <mergeCell ref="B26:B28"/>
    <mergeCell ref="C26:C28"/>
    <mergeCell ref="K26:K28"/>
    <mergeCell ref="A17:A19"/>
    <mergeCell ref="B17:B19"/>
    <mergeCell ref="C17:C19"/>
    <mergeCell ref="K17:K19"/>
    <mergeCell ref="A20:A22"/>
    <mergeCell ref="B20:B22"/>
    <mergeCell ref="C20:C22"/>
    <mergeCell ref="K20:K22"/>
    <mergeCell ref="A11:A13"/>
    <mergeCell ref="B11:B13"/>
    <mergeCell ref="C11:C13"/>
    <mergeCell ref="K11:K13"/>
    <mergeCell ref="A14:A16"/>
    <mergeCell ref="B14:B16"/>
    <mergeCell ref="C14:C16"/>
    <mergeCell ref="K14:K16"/>
    <mergeCell ref="A5:A7"/>
    <mergeCell ref="B5:B7"/>
    <mergeCell ref="C5:C7"/>
    <mergeCell ref="K5:K7"/>
    <mergeCell ref="A8:A10"/>
    <mergeCell ref="B8:B10"/>
    <mergeCell ref="C8:C10"/>
    <mergeCell ref="K8:K10"/>
    <mergeCell ref="A1:J1"/>
    <mergeCell ref="A2:J2"/>
    <mergeCell ref="A3:A4"/>
    <mergeCell ref="B3:C4"/>
    <mergeCell ref="D3:I3"/>
    <mergeCell ref="J3:J4"/>
  </mergeCells>
  <conditionalFormatting sqref="D7:I7 D10:I10 D13:I13 D16:I16 D19:I19 D22:I22 D25:I25 D28:I28 D31:I31 D34:I34 D37:I37 D40:I40 D43:I43 D46:I46 D49:I49 D52:I52">
    <cfRule type="cellIs" dxfId="0" priority="1" stopIfTrue="1" operator="notEqual">
      <formula>0</formula>
    </cfRule>
  </conditionalFormatting>
  <printOptions horizontalCentered="1"/>
  <pageMargins left="0.78740157480314998" right="0.78740157480314998" top="1.2204724409448819" bottom="1.2204724409448819" header="0.98425196850393692" footer="0.98425196850393692"/>
  <pageSetup paperSize="0" scale="60" fitToWidth="0" fitToHeight="0" pageOrder="overThenDown" orientation="portrait" horizontalDpi="0" verticalDpi="0" copies="0"/>
  <headerFooter alignWithMargins="0">
    <oddHeader>&amp;C&amp;20MS ENGENHARIA LTDA - EPP</oddHeader>
    <oddFooter>&amp;LCNPJ - 11.347.955/0001-36
END. - AV. 7 DE SETEMBRO, 1251, APTO 1007/1010, CENTRO - MANAUS/AM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W33"/>
  <sheetViews>
    <sheetView workbookViewId="0"/>
  </sheetViews>
  <sheetFormatPr defaultRowHeight="11.25"/>
  <cols>
    <col min="1" max="1" width="10.83203125" style="162" customWidth="1"/>
    <col min="2" max="2" width="77" style="162" customWidth="1"/>
    <col min="3" max="7" width="12.83203125" style="162" customWidth="1"/>
    <col min="8" max="257" width="9.1640625" style="162" customWidth="1"/>
    <col min="258" max="1024" width="9.1640625" customWidth="1"/>
    <col min="1025" max="1025" width="9.33203125" customWidth="1"/>
  </cols>
  <sheetData>
    <row r="1" spans="1:7" s="28" customFormat="1" ht="12.75">
      <c r="A1" s="151" t="s">
        <v>850</v>
      </c>
      <c r="B1" s="151"/>
      <c r="C1" s="151"/>
      <c r="D1" s="151"/>
      <c r="E1" s="151"/>
      <c r="F1" s="151"/>
      <c r="G1" s="151"/>
    </row>
    <row r="2" spans="1:7" s="28" customFormat="1" ht="12.75">
      <c r="A2" s="37"/>
      <c r="B2" s="37"/>
      <c r="C2" s="37"/>
      <c r="D2" s="37"/>
      <c r="E2" s="37"/>
      <c r="F2" s="37"/>
      <c r="G2" s="37"/>
    </row>
    <row r="3" spans="1:7" ht="12.75" customHeight="1">
      <c r="A3" s="169" t="s">
        <v>851</v>
      </c>
      <c r="B3" s="169" t="s">
        <v>559</v>
      </c>
      <c r="C3" s="169" t="s">
        <v>852</v>
      </c>
      <c r="D3" s="169" t="s">
        <v>853</v>
      </c>
      <c r="E3" s="169"/>
      <c r="F3" s="169"/>
      <c r="G3" s="170" t="s">
        <v>854</v>
      </c>
    </row>
    <row r="4" spans="1:7" ht="12.75" customHeight="1">
      <c r="A4" s="169"/>
      <c r="B4" s="169"/>
      <c r="C4" s="169"/>
      <c r="D4" s="169" t="s">
        <v>855</v>
      </c>
      <c r="E4" s="169"/>
      <c r="F4" s="169"/>
      <c r="G4" s="170"/>
    </row>
    <row r="5" spans="1:7" ht="12.75">
      <c r="A5" s="169"/>
      <c r="B5" s="169"/>
      <c r="C5" s="169"/>
      <c r="D5" s="161" t="s">
        <v>856</v>
      </c>
      <c r="E5" s="161" t="s">
        <v>857</v>
      </c>
      <c r="F5" s="161" t="s">
        <v>858</v>
      </c>
      <c r="G5" s="170"/>
    </row>
    <row r="6" spans="1:7" ht="12.75" customHeight="1">
      <c r="A6" s="171" t="s">
        <v>859</v>
      </c>
      <c r="B6" s="164" t="s">
        <v>860</v>
      </c>
      <c r="C6" s="165" t="s">
        <v>861</v>
      </c>
      <c r="D6" s="165">
        <v>20</v>
      </c>
      <c r="E6" s="165"/>
      <c r="F6" s="165"/>
      <c r="G6" s="165">
        <v>20</v>
      </c>
    </row>
    <row r="7" spans="1:7" ht="12.75">
      <c r="A7" s="171"/>
      <c r="B7" s="164" t="s">
        <v>862</v>
      </c>
      <c r="C7" s="165" t="s">
        <v>861</v>
      </c>
      <c r="D7" s="165">
        <v>1.5</v>
      </c>
      <c r="E7" s="165"/>
      <c r="F7" s="165"/>
      <c r="G7" s="165">
        <v>1.5</v>
      </c>
    </row>
    <row r="8" spans="1:7" ht="12.75">
      <c r="A8" s="171"/>
      <c r="B8" s="164" t="s">
        <v>863</v>
      </c>
      <c r="C8" s="165" t="s">
        <v>861</v>
      </c>
      <c r="D8" s="165">
        <v>1</v>
      </c>
      <c r="E8" s="165"/>
      <c r="F8" s="165"/>
      <c r="G8" s="165">
        <v>1</v>
      </c>
    </row>
    <row r="9" spans="1:7" ht="12.75">
      <c r="A9" s="171"/>
      <c r="B9" s="164" t="s">
        <v>864</v>
      </c>
      <c r="C9" s="165" t="s">
        <v>861</v>
      </c>
      <c r="D9" s="165">
        <v>0.6</v>
      </c>
      <c r="E9" s="165"/>
      <c r="F9" s="165"/>
      <c r="G9" s="165">
        <v>0.6</v>
      </c>
    </row>
    <row r="10" spans="1:7" ht="12.75">
      <c r="A10" s="171"/>
      <c r="B10" s="164" t="s">
        <v>865</v>
      </c>
      <c r="C10" s="165" t="s">
        <v>861</v>
      </c>
      <c r="D10" s="165">
        <v>0.2</v>
      </c>
      <c r="E10" s="165"/>
      <c r="F10" s="165"/>
      <c r="G10" s="165">
        <v>0.2</v>
      </c>
    </row>
    <row r="11" spans="1:7" ht="12.75">
      <c r="A11" s="171"/>
      <c r="B11" s="164" t="s">
        <v>866</v>
      </c>
      <c r="C11" s="165" t="s">
        <v>861</v>
      </c>
      <c r="D11" s="165">
        <v>2.5</v>
      </c>
      <c r="E11" s="165"/>
      <c r="F11" s="165"/>
      <c r="G11" s="165">
        <v>2.5</v>
      </c>
    </row>
    <row r="12" spans="1:7" ht="12.75">
      <c r="A12" s="171"/>
      <c r="B12" s="164" t="s">
        <v>867</v>
      </c>
      <c r="C12" s="165" t="s">
        <v>861</v>
      </c>
      <c r="D12" s="165">
        <v>3</v>
      </c>
      <c r="E12" s="165"/>
      <c r="F12" s="165"/>
      <c r="G12" s="165">
        <v>3</v>
      </c>
    </row>
    <row r="13" spans="1:7" ht="12.75">
      <c r="A13" s="171"/>
      <c r="B13" s="164" t="s">
        <v>868</v>
      </c>
      <c r="C13" s="165" t="s">
        <v>861</v>
      </c>
      <c r="D13" s="165">
        <v>8</v>
      </c>
      <c r="E13" s="165"/>
      <c r="F13" s="165"/>
      <c r="G13" s="165">
        <v>8</v>
      </c>
    </row>
    <row r="14" spans="1:7" ht="12.75">
      <c r="A14" s="171"/>
      <c r="B14" s="164" t="s">
        <v>869</v>
      </c>
      <c r="C14" s="165" t="s">
        <v>861</v>
      </c>
      <c r="D14" s="165">
        <v>1</v>
      </c>
      <c r="E14" s="165"/>
      <c r="F14" s="165"/>
      <c r="G14" s="165">
        <v>1</v>
      </c>
    </row>
    <row r="15" spans="1:7" ht="12.75" customHeight="1">
      <c r="A15" s="172" t="s">
        <v>870</v>
      </c>
      <c r="B15" s="172"/>
      <c r="C15" s="172"/>
      <c r="D15" s="172"/>
      <c r="E15" s="165" t="s">
        <v>871</v>
      </c>
      <c r="F15" s="165"/>
      <c r="G15" s="165">
        <v>37.799999999999997</v>
      </c>
    </row>
    <row r="16" spans="1:7" ht="12.75" customHeight="1">
      <c r="A16" s="38"/>
      <c r="B16" s="38"/>
      <c r="C16" s="38"/>
      <c r="D16" s="38"/>
      <c r="E16" s="38"/>
      <c r="F16" s="38"/>
      <c r="G16" s="38"/>
    </row>
    <row r="17" spans="1:7" ht="12.75">
      <c r="A17" s="171" t="s">
        <v>872</v>
      </c>
      <c r="B17" s="164" t="s">
        <v>873</v>
      </c>
      <c r="C17" s="166"/>
      <c r="D17" s="165"/>
      <c r="E17" s="165">
        <v>20.240149372302401</v>
      </c>
      <c r="F17" s="165"/>
      <c r="G17" s="165">
        <v>20.240149372302401</v>
      </c>
    </row>
    <row r="18" spans="1:7" ht="12.75">
      <c r="A18" s="171"/>
      <c r="B18" s="164" t="s">
        <v>874</v>
      </c>
      <c r="C18" s="165"/>
      <c r="D18" s="165"/>
      <c r="E18" s="165">
        <v>13.459699332581099</v>
      </c>
      <c r="F18" s="165"/>
      <c r="G18" s="165">
        <v>13.459699332581099</v>
      </c>
    </row>
    <row r="19" spans="1:7" ht="12.75">
      <c r="A19" s="171"/>
      <c r="B19" s="164" t="s">
        <v>875</v>
      </c>
      <c r="C19" s="165"/>
      <c r="D19" s="165"/>
      <c r="E19" s="165">
        <v>1.34934329148682</v>
      </c>
      <c r="F19" s="165"/>
      <c r="G19" s="165">
        <v>1.34934329148682</v>
      </c>
    </row>
    <row r="20" spans="1:7" ht="12.75">
      <c r="A20" s="171"/>
      <c r="B20" s="164" t="s">
        <v>876</v>
      </c>
      <c r="C20" s="165"/>
      <c r="D20" s="165"/>
      <c r="E20" s="165">
        <v>9.4454030404077702</v>
      </c>
      <c r="F20" s="165"/>
      <c r="G20" s="165">
        <v>9.4454030404077702</v>
      </c>
    </row>
    <row r="21" spans="1:7" ht="12.75">
      <c r="A21" s="171"/>
      <c r="B21" s="164" t="s">
        <v>877</v>
      </c>
      <c r="C21" s="165"/>
      <c r="D21" s="165"/>
      <c r="E21" s="165">
        <v>0.50600373430755896</v>
      </c>
      <c r="F21" s="165"/>
      <c r="G21" s="165">
        <v>0.50600373430755896</v>
      </c>
    </row>
    <row r="22" spans="1:7" ht="12.75">
      <c r="A22" s="171"/>
      <c r="B22" s="164" t="s">
        <v>878</v>
      </c>
      <c r="C22" s="165"/>
      <c r="D22" s="165"/>
      <c r="E22" s="165">
        <v>0.168667911435853</v>
      </c>
      <c r="F22" s="165"/>
      <c r="G22" s="165">
        <v>0.168667911435853</v>
      </c>
    </row>
    <row r="23" spans="1:7" ht="12.75">
      <c r="A23" s="171"/>
      <c r="B23" s="164" t="s">
        <v>879</v>
      </c>
      <c r="C23" s="165"/>
      <c r="D23" s="165"/>
      <c r="E23" s="165">
        <v>10.120074686151201</v>
      </c>
      <c r="F23" s="165"/>
      <c r="G23" s="165">
        <v>10.120074686151201</v>
      </c>
    </row>
    <row r="24" spans="1:7" ht="12.75" customHeight="1">
      <c r="A24" s="172" t="s">
        <v>880</v>
      </c>
      <c r="B24" s="172"/>
      <c r="C24" s="172"/>
      <c r="D24" s="172"/>
      <c r="E24" s="165" t="s">
        <v>871</v>
      </c>
      <c r="F24" s="165"/>
      <c r="G24" s="165">
        <v>55.289341368672702</v>
      </c>
    </row>
    <row r="25" spans="1:7" ht="12.75" customHeight="1">
      <c r="A25" s="38"/>
      <c r="B25" s="38"/>
      <c r="C25" s="38"/>
      <c r="D25" s="38"/>
      <c r="E25" s="38"/>
      <c r="F25" s="38"/>
      <c r="G25" s="38"/>
    </row>
    <row r="26" spans="1:7" ht="12.75" customHeight="1">
      <c r="A26" s="171" t="s">
        <v>881</v>
      </c>
      <c r="B26" s="164" t="s">
        <v>882</v>
      </c>
      <c r="C26" s="165"/>
      <c r="D26" s="165"/>
      <c r="E26" s="165"/>
      <c r="F26" s="165">
        <v>3.2</v>
      </c>
      <c r="G26" s="165">
        <v>3.2</v>
      </c>
    </row>
    <row r="27" spans="1:7" ht="12.75">
      <c r="A27" s="171"/>
      <c r="B27" s="164" t="s">
        <v>883</v>
      </c>
      <c r="C27" s="165"/>
      <c r="D27" s="165"/>
      <c r="E27" s="165"/>
      <c r="F27" s="165">
        <v>13.459699332581099</v>
      </c>
      <c r="G27" s="165">
        <v>13.459699332581099</v>
      </c>
    </row>
    <row r="28" spans="1:7" ht="12.75" customHeight="1">
      <c r="A28" s="172" t="s">
        <v>884</v>
      </c>
      <c r="B28" s="172"/>
      <c r="C28" s="172"/>
      <c r="D28" s="172"/>
      <c r="E28" s="165" t="s">
        <v>871</v>
      </c>
      <c r="F28" s="167"/>
      <c r="G28" s="165">
        <v>16.659699332581098</v>
      </c>
    </row>
    <row r="29" spans="1:7" ht="12.75" customHeight="1">
      <c r="A29" s="38"/>
      <c r="B29" s="38"/>
      <c r="C29" s="38"/>
      <c r="D29" s="38"/>
      <c r="E29" s="38"/>
      <c r="F29" s="38"/>
      <c r="G29" s="38"/>
    </row>
    <row r="30" spans="1:7" ht="12.75">
      <c r="A30" s="163" t="s">
        <v>885</v>
      </c>
      <c r="B30" s="164" t="s">
        <v>886</v>
      </c>
      <c r="C30" s="164"/>
      <c r="D30" s="164"/>
      <c r="E30" s="165" t="s">
        <v>871</v>
      </c>
      <c r="F30" s="167"/>
      <c r="G30" s="165">
        <v>20.8993710373583</v>
      </c>
    </row>
    <row r="31" spans="1:7" ht="12.75" customHeight="1">
      <c r="A31" s="38"/>
      <c r="B31" s="38"/>
      <c r="C31" s="38"/>
      <c r="D31" s="38"/>
      <c r="E31" s="38"/>
      <c r="F31" s="38"/>
      <c r="G31" s="165">
        <v>130.69999999999999</v>
      </c>
    </row>
    <row r="32" spans="1:7" ht="12.75" customHeight="1">
      <c r="A32" s="38"/>
      <c r="B32" s="38"/>
      <c r="C32" s="38"/>
      <c r="D32" s="38"/>
      <c r="E32" s="38"/>
      <c r="F32" s="38"/>
      <c r="G32" s="38"/>
    </row>
    <row r="33" spans="1:7" ht="12.75" customHeight="1">
      <c r="A33" s="173" t="s">
        <v>887</v>
      </c>
      <c r="B33" s="173"/>
      <c r="C33" s="173"/>
      <c r="D33" s="173"/>
      <c r="E33" s="173"/>
      <c r="F33" s="173"/>
      <c r="G33" s="168">
        <v>1.3069999999999999</v>
      </c>
    </row>
  </sheetData>
  <mergeCells count="20">
    <mergeCell ref="A26:A27"/>
    <mergeCell ref="A28:D28"/>
    <mergeCell ref="A29:G29"/>
    <mergeCell ref="A31:F31"/>
    <mergeCell ref="A32:G32"/>
    <mergeCell ref="A33:F33"/>
    <mergeCell ref="A6:A14"/>
    <mergeCell ref="A15:D15"/>
    <mergeCell ref="A16:G16"/>
    <mergeCell ref="A17:A23"/>
    <mergeCell ref="A24:D24"/>
    <mergeCell ref="A25:G25"/>
    <mergeCell ref="A1:G1"/>
    <mergeCell ref="A2:G2"/>
    <mergeCell ref="A3:A5"/>
    <mergeCell ref="B3:B5"/>
    <mergeCell ref="C3:C5"/>
    <mergeCell ref="D3:F3"/>
    <mergeCell ref="G3:G5"/>
    <mergeCell ref="D4:F4"/>
  </mergeCells>
  <printOptions horizontalCentered="1"/>
  <pageMargins left="0.78740157480314998" right="0.78740157480314998" top="1.0236220472440942" bottom="1.0236220472440942" header="0.98385826771653495" footer="0.98385826771653495"/>
  <pageSetup paperSize="0" scale="70" fitToWidth="0" fitToHeight="0" pageOrder="overThenDown" orientation="portrait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W11"/>
  <sheetViews>
    <sheetView workbookViewId="0"/>
  </sheetViews>
  <sheetFormatPr defaultRowHeight="11.25"/>
  <cols>
    <col min="1" max="1" width="15.33203125" style="130" customWidth="1"/>
    <col min="2" max="2" width="38.5" style="130" customWidth="1"/>
    <col min="3" max="5" width="17.33203125" style="130" customWidth="1"/>
    <col min="6" max="7" width="23.33203125" style="130" customWidth="1"/>
    <col min="8" max="257" width="9.1640625" style="130" customWidth="1"/>
    <col min="258" max="1024" width="9.1640625" customWidth="1"/>
    <col min="1025" max="1025" width="9.33203125" customWidth="1"/>
  </cols>
  <sheetData>
    <row r="1" spans="1:18" s="40" customFormat="1" ht="12.75">
      <c r="A1" s="151" t="s">
        <v>888</v>
      </c>
      <c r="B1" s="151"/>
      <c r="C1" s="151"/>
      <c r="D1" s="151"/>
      <c r="E1" s="151"/>
      <c r="F1" s="151"/>
      <c r="G1" s="151"/>
    </row>
    <row r="2" spans="1:18" s="40" customFormat="1" ht="12.75">
      <c r="A2" s="37"/>
      <c r="B2" s="37"/>
      <c r="C2" s="37"/>
      <c r="D2" s="37"/>
      <c r="E2" s="37"/>
      <c r="F2" s="37"/>
      <c r="G2" s="37"/>
    </row>
    <row r="3" spans="1:18" s="176" customFormat="1" ht="12.75" customHeight="1">
      <c r="A3" s="174">
        <v>1</v>
      </c>
      <c r="B3" s="178" t="s">
        <v>889</v>
      </c>
      <c r="C3" s="178"/>
      <c r="D3" s="178"/>
      <c r="E3" s="178"/>
      <c r="F3" s="175" t="s">
        <v>890</v>
      </c>
      <c r="G3" s="175">
        <v>0.01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s="162" customFormat="1" ht="12.75" customHeight="1">
      <c r="A4" s="174">
        <v>2</v>
      </c>
      <c r="B4" s="178" t="s">
        <v>891</v>
      </c>
      <c r="C4" s="178"/>
      <c r="D4" s="178"/>
      <c r="E4" s="178"/>
      <c r="F4" s="175" t="s">
        <v>892</v>
      </c>
      <c r="G4" s="175">
        <v>1.4999999999999999E-2</v>
      </c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76" customFormat="1" ht="12.75" customHeight="1">
      <c r="A5" s="174">
        <v>3</v>
      </c>
      <c r="B5" s="178" t="s">
        <v>893</v>
      </c>
      <c r="C5" s="178"/>
      <c r="D5" s="178"/>
      <c r="E5" s="178"/>
      <c r="F5" s="175" t="s">
        <v>894</v>
      </c>
      <c r="G5" s="175">
        <v>7.0000000000000007E-2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8" s="176" customFormat="1" ht="12.75" customHeight="1">
      <c r="A6" s="174">
        <v>4</v>
      </c>
      <c r="B6" s="178" t="s">
        <v>895</v>
      </c>
      <c r="C6" s="178"/>
      <c r="D6" s="178"/>
      <c r="E6" s="178"/>
      <c r="F6" s="175" t="s">
        <v>896</v>
      </c>
      <c r="G6" s="175">
        <v>0.1</v>
      </c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s="162" customFormat="1" ht="12.75" customHeight="1">
      <c r="A7" s="174">
        <v>5</v>
      </c>
      <c r="B7" s="178" t="s">
        <v>897</v>
      </c>
      <c r="C7" s="178"/>
      <c r="D7" s="178"/>
      <c r="E7" s="178"/>
      <c r="F7" s="179" t="s">
        <v>898</v>
      </c>
      <c r="G7" s="175">
        <v>0.03</v>
      </c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s="162" customFormat="1" ht="12.75" customHeight="1">
      <c r="A8" s="174">
        <v>6</v>
      </c>
      <c r="B8" s="178" t="s">
        <v>899</v>
      </c>
      <c r="C8" s="178"/>
      <c r="D8" s="178"/>
      <c r="E8" s="178"/>
      <c r="F8" s="179"/>
      <c r="G8" s="175">
        <v>6.4999999999999997E-3</v>
      </c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s="176" customFormat="1" ht="12.75" customHeight="1">
      <c r="A9" s="174">
        <v>7</v>
      </c>
      <c r="B9" s="178" t="s">
        <v>900</v>
      </c>
      <c r="C9" s="178"/>
      <c r="D9" s="178"/>
      <c r="E9" s="178"/>
      <c r="F9" s="179"/>
      <c r="G9" s="175">
        <v>0.02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</row>
    <row r="10" spans="1:18" s="176" customFormat="1" ht="49.35" customHeight="1">
      <c r="A10" s="180" t="s">
        <v>901</v>
      </c>
      <c r="B10" s="180"/>
      <c r="C10" s="180"/>
      <c r="D10" s="180"/>
      <c r="E10" s="180"/>
      <c r="F10" s="180"/>
      <c r="G10" s="180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1:18" s="176" customFormat="1" ht="12.75" customHeight="1">
      <c r="A11" s="181" t="s">
        <v>902</v>
      </c>
      <c r="B11" s="181"/>
      <c r="C11" s="181"/>
      <c r="D11" s="181"/>
      <c r="E11" s="181"/>
      <c r="F11" s="181"/>
      <c r="G11" s="177">
        <v>0.25175626233926401</v>
      </c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</sheetData>
  <mergeCells count="12">
    <mergeCell ref="B7:E7"/>
    <mergeCell ref="F7:F9"/>
    <mergeCell ref="B8:E8"/>
    <mergeCell ref="B9:E9"/>
    <mergeCell ref="A10:G10"/>
    <mergeCell ref="A11:F11"/>
    <mergeCell ref="A1:G1"/>
    <mergeCell ref="A2:G2"/>
    <mergeCell ref="B3:E3"/>
    <mergeCell ref="B4:E4"/>
    <mergeCell ref="B5:E5"/>
    <mergeCell ref="B6:E6"/>
  </mergeCells>
  <printOptions horizontalCentered="1"/>
  <pageMargins left="0.78740157480314998" right="0.78740157480314998" top="1.0236220472440942" bottom="1.0236220472440942" header="0.98385826771653495" footer="0.98385826771653495"/>
  <pageSetup paperSize="0" scale="70" fitToWidth="0" fitToHeight="0" pageOrder="overThenDown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Sintético</vt:lpstr>
      <vt:lpstr>Analítico</vt:lpstr>
      <vt:lpstr>Cronograma</vt:lpstr>
      <vt:lpstr>LS</vt:lpstr>
      <vt:lpstr>BDI</vt:lpstr>
      <vt:lpstr>Excel_BuiltIn_Print_Titles_11_1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</dc:creator>
  <cp:lastModifiedBy>user</cp:lastModifiedBy>
  <cp:revision>108</cp:revision>
  <cp:lastPrinted>2012-12-28T02:35:43Z</cp:lastPrinted>
  <dcterms:created xsi:type="dcterms:W3CDTF">2011-09-20T11:05:05Z</dcterms:created>
  <dcterms:modified xsi:type="dcterms:W3CDTF">2012-12-28T03:18:56Z</dcterms:modified>
</cp:coreProperties>
</file>